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firstSheet="6" activeTab="16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  <sheet name="Munka1" sheetId="18" r:id="rId18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<sst xmlns="http://schemas.openxmlformats.org/spreadsheetml/2006/main" count="935" uniqueCount="483">
  <si>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</si>
  <si>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</si>
  <si>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</si>
  <si>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</si>
  <si>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</si>
  <si>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</si>
  <si>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</si>
  <si>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</si>
  <si>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</si>
  <si>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</si>
  <si>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</si>
  <si>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</si>
  <si>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</si>
  <si>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</si>
  <si>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</si>
  <si>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</si>
  <si>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</si>
  <si>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</si>
  <si>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</si>
  <si>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</si>
  <si>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</si>
  <si>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</si>
  <si>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</si>
  <si>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</si>
  <si>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</si>
  <si>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</si>
  <si>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</si>
  <si>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</si>
  <si>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</si>
  <si>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</si>
  <si>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</si>
  <si>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</si>
  <si>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</si>
  <si>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</si>
  <si>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</si>
  <si>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</si>
  <si>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</si>
  <si>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</si>
  <si>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</si>
  <si>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</si>
  <si>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</si>
  <si>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</si>
  <si>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</si>
  <si>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</si>
  <si>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</si>
  <si>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</si>
  <si>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</si>
  <si>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</si>
  <si>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</si>
  <si>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</si>
  <si>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</si>
  <si>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</si>
  <si>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</si>
  <si>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</si>
  <si>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</si>
  <si>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</si>
  <si>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</si>
  <si>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</si>
  <si>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</si>
  <si>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</si>
  <si>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</si>
  <si>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</si>
  <si>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</si>
  <si>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</si>
  <si>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</si>
  <si>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</si>
  <si>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</si>
  <si>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</si>
  <si>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</si>
  <si>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</si>
  <si>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</si>
  <si>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</si>
  <si>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</si>
  <si>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</si>
  <si>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</si>
  <si>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</si>
  <si>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</si>
  <si>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</si>
  <si>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</si>
  <si>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</si>
  <si>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</si>
  <si>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</si>
  <si>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</si>
  <si>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</si>
  <si>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</si>
  <si>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</si>
  <si>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</si>
  <si>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</si>
  <si>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</si>
  <si>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</si>
  <si>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</si>
  <si>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</si>
  <si>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</si>
  <si>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</si>
  <si>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</si>
  <si>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</si>
  <si>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</si>
  <si>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</si>
  <si>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</si>
  <si>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</si>
  <si>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</si>
  <si>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</si>
  <si>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</si>
  <si>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</si>
  <si>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</si>
  <si>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</si>
  <si>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</si>
  <si>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</si>
  <si>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</si>
  <si>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</si>
  <si>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</si>
  <si>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</si>
  <si>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</si>
  <si>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</si>
  <si>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</si>
  <si>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</si>
  <si>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</si>
  <si>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</si>
  <si>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</si>
  <si>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</si>
  <si>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</si>
  <si>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</si>
  <si>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</si>
  <si>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</si>
  <si>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</si>
  <si>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</si>
  <si>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</si>
  <si>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</si>
  <si>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</si>
  <si>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</si>
  <si>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</si>
  <si>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</si>
  <si>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</si>
  <si>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</si>
  <si>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</si>
  <si>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</si>
  <si>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</si>
  <si>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</si>
  <si>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</si>
  <si>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</si>
  <si>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</si>
  <si>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</si>
  <si>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</si>
  <si>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</si>
  <si>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</si>
  <si>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</si>
  <si>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</si>
  <si>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</si>
  <si>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</si>
  <si>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</si>
  <si>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</si>
  <si>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</si>
  <si>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</si>
  <si>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</si>
  <si>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</si>
  <si>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</si>
  <si>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</si>
  <si>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</si>
  <si>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</si>
  <si>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</si>
  <si>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</si>
  <si>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</si>
  <si>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</si>
  <si>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</si>
  <si>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</si>
  <si>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</si>
  <si>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</si>
  <si>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</si>
  <si>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</si>
  <si>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</si>
  <si>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</si>
  <si>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</si>
  <si>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</si>
  <si>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</si>
  <si>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</si>
  <si>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</si>
  <si>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Civil szervezetek támogatása</t>
  </si>
  <si>
    <t>Kistérségi hozzájárulás</t>
  </si>
  <si>
    <t>Leader Egyesület</t>
  </si>
  <si>
    <t>Felújítás  megnevezése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</si>
  <si>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</si>
  <si>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</si>
  <si>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</si>
  <si>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</si>
  <si>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</si>
  <si>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</si>
  <si>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</si>
  <si>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</si>
  <si>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</si>
  <si>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</si>
  <si>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</si>
  <si>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</si>
  <si>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</si>
  <si>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</si>
  <si>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</si>
  <si>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</si>
  <si>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</si>
  <si>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</si>
  <si>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</si>
  <si>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</si>
  <si>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</si>
  <si>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</si>
  <si>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</si>
  <si>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</si>
  <si>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</si>
  <si>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</si>
  <si>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</si>
  <si>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</si>
  <si>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</si>
  <si>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</si>
  <si>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</si>
  <si>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</si>
  <si>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</si>
  <si>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</si>
  <si>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</si>
  <si>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</si>
  <si>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</si>
  <si>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</si>
  <si>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</si>
  <si>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</si>
  <si>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</si>
  <si>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</si>
  <si>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</si>
  <si>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</si>
  <si>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</si>
  <si>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</si>
  <si>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</si>
  <si>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</si>
  <si>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</si>
  <si>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</si>
  <si>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</si>
  <si>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</si>
  <si>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</si>
  <si>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</si>
  <si>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</si>
  <si>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</si>
  <si>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</si>
  <si>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</si>
  <si>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</si>
  <si>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</si>
  <si>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</si>
  <si>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</si>
  <si>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</si>
  <si>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</si>
  <si>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</si>
  <si>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</si>
  <si>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</si>
  <si>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</si>
  <si>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</si>
  <si>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</si>
  <si>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</si>
  <si>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</si>
  <si>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</si>
  <si>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</si>
  <si>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</si>
  <si>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</si>
  <si>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</si>
  <si>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</si>
  <si>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</si>
  <si>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</si>
  <si>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</si>
  <si>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</si>
  <si>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</si>
  <si>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</si>
  <si>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</si>
  <si>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</si>
  <si>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</si>
  <si>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</si>
  <si>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</si>
  <si>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</si>
  <si>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</si>
  <si>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</si>
  <si>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</si>
  <si>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</si>
  <si>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</si>
  <si>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</si>
  <si>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</si>
  <si>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</si>
  <si>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</si>
  <si>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</si>
  <si>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</si>
  <si>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</si>
  <si>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</si>
  <si>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</si>
  <si>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</si>
  <si>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</si>
  <si>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</si>
  <si>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</si>
  <si>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</si>
  <si>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</si>
  <si>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</si>
  <si>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</si>
  <si>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</si>
  <si>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</si>
  <si>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</si>
  <si>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</si>
  <si>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</si>
  <si>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</si>
  <si>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</si>
  <si>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</si>
  <si>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</si>
  <si>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</si>
  <si>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</si>
  <si>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</si>
  <si>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</si>
  <si>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</si>
  <si>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</si>
  <si>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</si>
  <si>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</si>
  <si>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</si>
  <si>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</si>
  <si>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</si>
  <si>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</si>
  <si>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</si>
  <si>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</si>
  <si>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</si>
  <si>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</si>
  <si>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</si>
  <si>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</si>
  <si>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</si>
  <si>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</si>
  <si>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</si>
  <si>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</si>
  <si>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</si>
  <si>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</si>
  <si>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</si>
  <si>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</si>
  <si>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</si>
  <si>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</si>
  <si>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</si>
  <si>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</si>
  <si>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</si>
  <si>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</si>
  <si>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</si>
  <si>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</si>
  <si>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</si>
  <si>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</si>
  <si>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</si>
  <si>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</si>
  <si>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</si>
  <si>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</si>
  <si>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</si>
  <si>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</si>
  <si>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</si>
  <si>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</si>
  <si>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</si>
  <si>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</si>
  <si>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</si>
  <si>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</si>
  <si>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</si>
  <si>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</si>
  <si>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</si>
  <si>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</si>
  <si>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</si>
  <si>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</si>
  <si>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</si>
  <si>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</si>
  <si>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</si>
  <si>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</si>
  <si>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</si>
  <si>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</si>
  <si>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</si>
  <si>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</si>
  <si>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</si>
  <si>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</si>
  <si>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</si>
  <si>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</si>
  <si>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</si>
  <si>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</si>
  <si>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</si>
  <si>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</si>
  <si>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</si>
  <si>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</si>
  <si>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</si>
  <si>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</si>
  <si>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</si>
  <si>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</si>
  <si>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</si>
  <si>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</si>
  <si>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</si>
  <si>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</si>
  <si>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</si>
  <si>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</si>
  <si>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</si>
  <si>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</si>
  <si>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</si>
  <si>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</si>
  <si>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</si>
  <si>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</si>
  <si>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</si>
  <si>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</si>
  <si>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</si>
  <si>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</si>
  <si>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</si>
  <si>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</si>
  <si>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</si>
  <si>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</si>
  <si>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</si>
  <si>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</si>
  <si>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</si>
  <si>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</si>
  <si>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</si>
  <si>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</si>
  <si>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</si>
  <si>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</si>
  <si>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</si>
  <si>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</si>
  <si>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</si>
  <si>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</si>
  <si>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</si>
  <si>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</si>
  <si>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</si>
  <si>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</si>
  <si>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</si>
  <si>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</si>
  <si>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</si>
  <si>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</si>
  <si>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</si>
  <si>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</si>
  <si>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</si>
  <si>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</si>
  <si>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</si>
  <si>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</si>
  <si>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</si>
  <si>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</si>
  <si>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</si>
  <si>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</si>
  <si>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</si>
  <si>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</si>
  <si>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</si>
  <si>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</si>
  <si>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</si>
  <si>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</si>
  <si>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</si>
  <si>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</si>
  <si>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</si>
  <si>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</si>
  <si>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</si>
  <si>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</si>
  <si>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</si>
  <si>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</si>
  <si>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</si>
  <si>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</si>
  <si>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</si>
  <si>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</si>
  <si>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</si>
  <si>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</si>
  <si>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</si>
  <si>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</si>
  <si>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</si>
  <si>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</si>
  <si>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</si>
  <si>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2016. évről áthúzódó bérkompenzáció támogatása</t>
  </si>
  <si>
    <t>Hivatal:</t>
  </si>
  <si>
    <t>I.1. jogcímekhez kapcsolódó kiegészítés</t>
  </si>
  <si>
    <t>II.4.</t>
  </si>
  <si>
    <t>Központi, irányítószervi támogatás</t>
  </si>
  <si>
    <t>Egyéb működési célú kiadások, átadott pénzeszköz</t>
  </si>
  <si>
    <t>Hulladékgazdálkodási program</t>
  </si>
  <si>
    <t>Háziorvosok ügyelete</t>
  </si>
  <si>
    <t>Gyógyítóház</t>
  </si>
  <si>
    <t>Építményadó, kommunális adó</t>
  </si>
  <si>
    <t>Pénzmaradvány igénybevétele</t>
  </si>
  <si>
    <t>ÁHT megelőlegezés</t>
  </si>
  <si>
    <t>önkormányzati kiegészítés-óvoda</t>
  </si>
  <si>
    <t>K1110</t>
  </si>
  <si>
    <t>Egyéb ktgtérítés- folyószámla kez,hj.</t>
  </si>
  <si>
    <t>Felhalmozási célú támogatások</t>
  </si>
  <si>
    <t>Egyéb önkormányzati feladatok támogatása (polgármesteri illetmény tám.)</t>
  </si>
  <si>
    <t>Önkormányzat:VP pályázat,Leeder pály.önerő, BM pály.,Rendezési terv</t>
  </si>
  <si>
    <t>Önkormányzat: Bordács utca felújításs - önerő</t>
  </si>
  <si>
    <t>Győri Vizitársulat</t>
  </si>
  <si>
    <t>Módosított előirányzat</t>
  </si>
  <si>
    <t>B355</t>
  </si>
  <si>
    <t>Egyéb áruhasználati és szolg.adók</t>
  </si>
  <si>
    <t>K1103</t>
  </si>
  <si>
    <t>Céljuttatás</t>
  </si>
  <si>
    <t>K42</t>
  </si>
  <si>
    <t>Családi támogatások</t>
  </si>
  <si>
    <t>K48</t>
  </si>
  <si>
    <t>MÓRICHIDA 2018.IV.név</t>
  </si>
  <si>
    <t xml:space="preserve">Felhalmozási célú átvett pénzeszközök </t>
  </si>
  <si>
    <t>Kölcsönök visszatérülése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</si>
</sst>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26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7" fillId="0" borderId="42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70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1" fillId="0" borderId="70" xfId="55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12" fillId="0" borderId="33" xfId="55" applyNumberFormat="1" applyFont="1" applyFill="1" applyBorder="1" applyAlignment="1" applyProtection="1">
      <alignment horizontal="center" vertical="center" wrapText="1"/>
      <protection/>
    </xf>
    <xf numFmtId="0" fontId="12" fillId="0" borderId="14" xfId="55" applyFont="1" applyFill="1" applyBorder="1" applyAlignment="1" applyProtection="1">
      <alignment horizontal="left" vertical="center" wrapText="1" indent="2"/>
      <protection/>
    </xf>
    <xf numFmtId="0" fontId="11" fillId="0" borderId="39" xfId="55" applyFont="1" applyFill="1" applyBorder="1" applyAlignment="1" applyProtection="1">
      <alignment horizontal="left" indent="1"/>
      <protection/>
    </xf>
    <xf numFmtId="3" fontId="32" fillId="0" borderId="56" xfId="55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G1">
      <selection activeCell="T8" sqref="T8"/>
    </sheetView>
  </sheetViews>
  <sheetFormatPr defaultColWidth="9.140625" defaultRowHeight="12.75"/>
  <cols>
    <col min="1" max="1" width="12.00390625" style="338" customWidth="1"/>
    <col min="2" max="2" width="53.8515625" style="330" customWidth="1"/>
    <col min="3" max="16384" width="9.140625" style="330" customWidth="1"/>
  </cols>
  <sheetData>
    <row r="1" spans="1:2" ht="46.5" customHeight="1">
      <c r="A1" s="341" t="s">
        <v>434</v>
      </c>
      <c r="B1" s="342" t="s">
        <v>435</v>
      </c>
    </row>
    <row r="2" spans="1:2" ht="27.75" customHeight="1">
      <c r="A2" s="331" t="s">
        <v>3</v>
      </c>
      <c r="B2" s="332" t="s">
        <v>436</v>
      </c>
    </row>
    <row r="3" spans="1:2" ht="27.75" customHeight="1">
      <c r="A3" s="331" t="s">
        <v>403</v>
      </c>
      <c r="B3" s="332" t="s">
        <v>420</v>
      </c>
    </row>
    <row r="4" spans="1:2" ht="27.75" customHeight="1">
      <c r="A4" s="331" t="s">
        <v>404</v>
      </c>
      <c r="B4" s="332" t="s">
        <v>421</v>
      </c>
    </row>
    <row r="5" spans="1:2" ht="27.75" customHeight="1">
      <c r="A5" s="331" t="s">
        <v>5</v>
      </c>
      <c r="B5" s="333" t="s">
        <v>422</v>
      </c>
    </row>
    <row r="6" spans="1:2" ht="27.75" customHeight="1">
      <c r="A6" s="331" t="s">
        <v>6</v>
      </c>
      <c r="B6" s="332" t="s">
        <v>423</v>
      </c>
    </row>
    <row r="7" spans="1:2" ht="27.75" customHeight="1">
      <c r="A7" s="331" t="s">
        <v>7</v>
      </c>
      <c r="B7" s="332" t="s">
        <v>424</v>
      </c>
    </row>
    <row r="8" spans="1:2" ht="27.75" customHeight="1">
      <c r="A8" s="331" t="s">
        <v>8</v>
      </c>
      <c r="B8" s="332" t="s">
        <v>425</v>
      </c>
    </row>
    <row r="9" spans="1:2" ht="27.75" customHeight="1">
      <c r="A9" s="331" t="s">
        <v>9</v>
      </c>
      <c r="B9" s="332" t="s">
        <v>426</v>
      </c>
    </row>
    <row r="10" spans="1:2" ht="27.75" customHeight="1">
      <c r="A10" s="331" t="s">
        <v>10</v>
      </c>
      <c r="B10" s="332" t="s">
        <v>427</v>
      </c>
    </row>
    <row r="11" spans="1:2" ht="27.75" customHeight="1">
      <c r="A11" s="331" t="s">
        <v>11</v>
      </c>
      <c r="B11" s="332" t="s">
        <v>428</v>
      </c>
    </row>
    <row r="12" spans="1:2" ht="27.75" customHeight="1">
      <c r="A12" s="331" t="s">
        <v>12</v>
      </c>
      <c r="B12" s="332" t="s">
        <v>429</v>
      </c>
    </row>
    <row r="13" spans="1:2" ht="27.75" customHeight="1">
      <c r="A13" s="331" t="s">
        <v>13</v>
      </c>
      <c r="B13" s="332" t="s">
        <v>430</v>
      </c>
    </row>
    <row r="14" spans="1:2" ht="27.75" customHeight="1">
      <c r="A14" s="331" t="s">
        <v>14</v>
      </c>
      <c r="B14" s="332" t="s">
        <v>431</v>
      </c>
    </row>
    <row r="15" spans="1:2" ht="27.75" customHeight="1">
      <c r="A15" s="331" t="s">
        <v>15</v>
      </c>
      <c r="B15" s="333" t="s">
        <v>432</v>
      </c>
    </row>
    <row r="16" spans="1:2" ht="27.75" customHeight="1">
      <c r="A16" s="331" t="s">
        <v>16</v>
      </c>
      <c r="B16" s="332" t="s">
        <v>433</v>
      </c>
    </row>
    <row r="17" spans="1:2" ht="27.75" customHeight="1" thickBot="1">
      <c r="A17" s="334" t="s">
        <v>17</v>
      </c>
      <c r="B17" s="335" t="s">
        <v>57</v>
      </c>
    </row>
    <row r="18" spans="1:2" ht="27.75" customHeight="1">
      <c r="A18" s="336"/>
      <c r="B18" s="337"/>
    </row>
    <row r="19" spans="1:2" ht="27.75" customHeight="1">
      <c r="A19" s="339"/>
      <c r="B19" s="340"/>
    </row>
    <row r="20" spans="1:2" ht="27.75" customHeight="1">
      <c r="A20" s="339"/>
      <c r="B20" s="340"/>
    </row>
    <row r="21" spans="1:2" ht="27.75" customHeight="1">
      <c r="A21" s="339"/>
      <c r="B21" s="340"/>
    </row>
    <row r="22" spans="1:2" ht="27.75" customHeight="1">
      <c r="A22" s="339"/>
      <c r="B22" s="340"/>
    </row>
    <row r="23" spans="1:2" ht="27.75" customHeight="1">
      <c r="A23" s="339"/>
      <c r="B23" s="340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workbookViewId="0" topLeftCell="A40">
      <selection activeCell="E57" sqref="E5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181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124</v>
      </c>
      <c r="B5" s="117"/>
      <c r="C5" s="447" t="s">
        <v>125</v>
      </c>
      <c r="D5" s="448"/>
      <c r="E5" s="110">
        <f>E6+E7</f>
        <v>73660598</v>
      </c>
    </row>
    <row r="6" spans="1:5" ht="19.5" customHeight="1">
      <c r="A6" s="319"/>
      <c r="B6" s="78" t="s">
        <v>126</v>
      </c>
      <c r="C6" s="436" t="s">
        <v>127</v>
      </c>
      <c r="D6" s="432"/>
      <c r="E6" s="111">
        <v>58358840</v>
      </c>
    </row>
    <row r="7" spans="1:5" ht="19.5" customHeight="1">
      <c r="A7" s="320"/>
      <c r="B7" s="37" t="s">
        <v>128</v>
      </c>
      <c r="C7" s="436" t="s">
        <v>129</v>
      </c>
      <c r="D7" s="432"/>
      <c r="E7" s="111">
        <v>15301758</v>
      </c>
    </row>
    <row r="8" spans="1:5" ht="19.5" customHeight="1">
      <c r="A8" s="143" t="s">
        <v>130</v>
      </c>
      <c r="B8" s="119"/>
      <c r="C8" s="431" t="s">
        <v>131</v>
      </c>
      <c r="D8" s="432"/>
      <c r="E8" s="113">
        <v>20289590</v>
      </c>
    </row>
    <row r="9" spans="1:5" ht="19.5" customHeight="1">
      <c r="A9" s="143" t="s">
        <v>132</v>
      </c>
      <c r="B9" s="119"/>
      <c r="C9" s="431" t="s">
        <v>55</v>
      </c>
      <c r="D9" s="432"/>
      <c r="E9" s="109">
        <v>9837500</v>
      </c>
    </row>
    <row r="10" spans="1:5" ht="19.5" customHeight="1">
      <c r="A10" s="320"/>
      <c r="B10" s="37" t="s">
        <v>133</v>
      </c>
      <c r="C10" s="436" t="s">
        <v>134</v>
      </c>
      <c r="D10" s="432"/>
      <c r="E10" s="111">
        <f>'9.mell. önkorm.'!E10</f>
        <v>0</v>
      </c>
    </row>
    <row r="11" spans="1:5" ht="19.5" customHeight="1">
      <c r="A11" s="321"/>
      <c r="B11" s="37" t="s">
        <v>135</v>
      </c>
      <c r="C11" s="436" t="s">
        <v>136</v>
      </c>
      <c r="D11" s="432"/>
      <c r="E11" s="111">
        <v>1337500</v>
      </c>
    </row>
    <row r="12" spans="1:5" ht="19.5" customHeight="1">
      <c r="A12" s="320"/>
      <c r="B12" s="37" t="s">
        <v>137</v>
      </c>
      <c r="C12" s="436" t="s">
        <v>138</v>
      </c>
      <c r="D12" s="432"/>
      <c r="E12" s="111">
        <v>8500000</v>
      </c>
    </row>
    <row r="13" spans="1:5" ht="19.5" customHeight="1">
      <c r="A13" s="143" t="s">
        <v>139</v>
      </c>
      <c r="B13" s="119"/>
      <c r="C13" s="431" t="s">
        <v>140</v>
      </c>
      <c r="D13" s="432"/>
      <c r="E13" s="109">
        <v>29758003</v>
      </c>
    </row>
    <row r="14" spans="1:5" ht="19.5" customHeight="1">
      <c r="A14" s="322" t="s">
        <v>141</v>
      </c>
      <c r="B14" s="120"/>
      <c r="C14" s="431" t="s">
        <v>142</v>
      </c>
      <c r="D14" s="432"/>
      <c r="E14" s="109">
        <f>'9.mell. önkorm.'!E14+'10.mell. hivatal'!E14+'11.mell. óvoda'!E14</f>
        <v>262896</v>
      </c>
    </row>
    <row r="15" spans="1:5" ht="19.5" customHeight="1">
      <c r="A15" s="320" t="s">
        <v>143</v>
      </c>
      <c r="B15" s="122"/>
      <c r="C15" s="457" t="s">
        <v>144</v>
      </c>
      <c r="D15" s="432"/>
      <c r="E15" s="109"/>
    </row>
    <row r="16" spans="1:5" ht="19.5" customHeight="1" thickBot="1">
      <c r="A16" s="321" t="s">
        <v>145</v>
      </c>
      <c r="B16" s="80"/>
      <c r="C16" s="458" t="s">
        <v>146</v>
      </c>
      <c r="D16" s="459"/>
      <c r="E16" s="109"/>
    </row>
    <row r="17" spans="1:5" ht="19.5" customHeight="1" thickBot="1">
      <c r="A17" s="433" t="s">
        <v>148</v>
      </c>
      <c r="B17" s="434"/>
      <c r="C17" s="434"/>
      <c r="D17" s="435"/>
      <c r="E17" s="114">
        <f>E5+E8+E9+E13+E14+E15+E16</f>
        <v>133808587</v>
      </c>
    </row>
    <row r="18" spans="1:5" ht="19.5" customHeight="1" thickBot="1">
      <c r="A18" s="323" t="s">
        <v>147</v>
      </c>
      <c r="B18" s="38"/>
      <c r="C18" s="460" t="s">
        <v>149</v>
      </c>
      <c r="D18" s="435"/>
      <c r="E18" s="114">
        <f>E20+E19+E21</f>
        <v>11146091</v>
      </c>
    </row>
    <row r="19" spans="1:5" ht="19.5" customHeight="1" thickBot="1">
      <c r="A19" s="325"/>
      <c r="B19" s="101" t="s">
        <v>314</v>
      </c>
      <c r="C19" s="463" t="s">
        <v>222</v>
      </c>
      <c r="D19" s="432"/>
      <c r="E19" s="70"/>
    </row>
    <row r="20" spans="1:5" ht="19.5" customHeight="1">
      <c r="A20" s="324"/>
      <c r="B20" s="100" t="s">
        <v>150</v>
      </c>
      <c r="C20" s="461" t="s">
        <v>151</v>
      </c>
      <c r="D20" s="462"/>
      <c r="E20" s="123">
        <v>11146091</v>
      </c>
    </row>
    <row r="21" spans="1:5" ht="19.5" customHeight="1">
      <c r="A21" s="325"/>
      <c r="B21" s="101" t="s">
        <v>154</v>
      </c>
      <c r="C21" s="463" t="s">
        <v>155</v>
      </c>
      <c r="D21" s="432"/>
      <c r="E21" s="70"/>
    </row>
    <row r="22" spans="1:5" ht="19.5" customHeight="1">
      <c r="A22" s="454"/>
      <c r="B22" s="455"/>
      <c r="C22" s="456"/>
      <c r="D22" s="125" t="s">
        <v>109</v>
      </c>
      <c r="E22" s="70"/>
    </row>
    <row r="23" spans="1:5" ht="19.5" customHeight="1" thickBot="1">
      <c r="A23" s="449"/>
      <c r="B23" s="450"/>
      <c r="C23" s="451"/>
      <c r="D23" s="127" t="s">
        <v>171</v>
      </c>
      <c r="E23" s="70"/>
    </row>
    <row r="24" spans="1:5" ht="19.5" customHeight="1" thickBot="1">
      <c r="A24" s="464" t="s">
        <v>156</v>
      </c>
      <c r="B24" s="465"/>
      <c r="C24" s="465"/>
      <c r="D24" s="466"/>
      <c r="E24" s="115">
        <f>E17+E18</f>
        <v>144954678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7"/>
      <c r="B34" s="467"/>
      <c r="C34" s="467"/>
      <c r="D34" s="467"/>
      <c r="E34" s="467"/>
    </row>
    <row r="35" spans="1:5" ht="19.5" customHeight="1" thickBot="1">
      <c r="A35" s="444" t="s">
        <v>51</v>
      </c>
      <c r="B35" s="445"/>
      <c r="C35" s="445"/>
      <c r="D35" s="445"/>
      <c r="E35" s="446"/>
    </row>
    <row r="36" spans="1:5" ht="19.5" customHeight="1">
      <c r="A36" s="144" t="s">
        <v>157</v>
      </c>
      <c r="B36" s="145"/>
      <c r="C36" s="468" t="s">
        <v>53</v>
      </c>
      <c r="D36" s="469"/>
      <c r="E36" s="70">
        <v>13683000</v>
      </c>
    </row>
    <row r="37" spans="1:5" ht="19.5" customHeight="1">
      <c r="A37" s="141" t="s">
        <v>158</v>
      </c>
      <c r="B37" s="118"/>
      <c r="C37" s="463" t="s">
        <v>68</v>
      </c>
      <c r="D37" s="432"/>
      <c r="E37" s="70">
        <v>2665950</v>
      </c>
    </row>
    <row r="38" spans="1:5" ht="19.5" customHeight="1">
      <c r="A38" s="141" t="s">
        <v>159</v>
      </c>
      <c r="B38" s="124"/>
      <c r="C38" s="463" t="s">
        <v>69</v>
      </c>
      <c r="D38" s="432"/>
      <c r="E38" s="70">
        <v>15110000</v>
      </c>
    </row>
    <row r="39" spans="1:5" ht="19.5" customHeight="1">
      <c r="A39" s="141" t="s">
        <v>160</v>
      </c>
      <c r="B39" s="124"/>
      <c r="C39" s="463" t="s">
        <v>70</v>
      </c>
      <c r="D39" s="432"/>
      <c r="E39" s="70">
        <v>6260000</v>
      </c>
    </row>
    <row r="40" spans="1:5" ht="19.5" customHeight="1">
      <c r="A40" s="141" t="s">
        <v>161</v>
      </c>
      <c r="B40" s="124"/>
      <c r="C40" s="463" t="s">
        <v>110</v>
      </c>
      <c r="D40" s="432"/>
      <c r="E40" s="70">
        <v>16254086</v>
      </c>
    </row>
    <row r="41" spans="1:5" ht="19.5" customHeight="1">
      <c r="A41" s="141" t="s">
        <v>162</v>
      </c>
      <c r="B41" s="124"/>
      <c r="C41" s="463" t="s">
        <v>163</v>
      </c>
      <c r="D41" s="432"/>
      <c r="E41" s="70">
        <v>36936942</v>
      </c>
    </row>
    <row r="42" spans="1:5" ht="19.5" customHeight="1">
      <c r="A42" s="141" t="s">
        <v>164</v>
      </c>
      <c r="B42" s="124"/>
      <c r="C42" s="463" t="s">
        <v>73</v>
      </c>
      <c r="D42" s="432"/>
      <c r="E42" s="70">
        <v>3810000</v>
      </c>
    </row>
    <row r="43" spans="1:5" ht="19.5" customHeight="1" thickBot="1">
      <c r="A43" s="141" t="s">
        <v>165</v>
      </c>
      <c r="B43" s="124"/>
      <c r="C43" s="474" t="s">
        <v>92</v>
      </c>
      <c r="D43" s="459"/>
      <c r="E43" s="70">
        <v>600000</v>
      </c>
    </row>
    <row r="44" spans="1:5" ht="19.5" customHeight="1" thickBot="1">
      <c r="A44" s="470" t="s">
        <v>174</v>
      </c>
      <c r="B44" s="471"/>
      <c r="C44" s="471"/>
      <c r="D44" s="472"/>
      <c r="E44" s="112">
        <f>SUM(E36:E43)</f>
        <v>95319978</v>
      </c>
    </row>
    <row r="45" spans="1:5" ht="19.5" customHeight="1">
      <c r="A45" s="142" t="s">
        <v>166</v>
      </c>
      <c r="B45" s="102"/>
      <c r="C45" s="473" t="s">
        <v>167</v>
      </c>
      <c r="D45" s="462"/>
      <c r="E45" s="71">
        <v>49634700</v>
      </c>
    </row>
    <row r="46" spans="1:5" ht="19.5" customHeight="1">
      <c r="A46" s="143"/>
      <c r="B46" s="101" t="s">
        <v>168</v>
      </c>
      <c r="C46" s="436" t="s">
        <v>169</v>
      </c>
      <c r="D46" s="432"/>
      <c r="E46" s="70">
        <v>2096217</v>
      </c>
    </row>
    <row r="47" spans="1:5" ht="19.5" customHeight="1">
      <c r="A47" s="143"/>
      <c r="B47" s="101" t="s">
        <v>170</v>
      </c>
      <c r="C47" s="436" t="s">
        <v>114</v>
      </c>
      <c r="D47" s="432"/>
      <c r="E47" s="70">
        <v>47538483</v>
      </c>
    </row>
    <row r="48" spans="1:5" ht="19.5" customHeight="1">
      <c r="A48" s="475"/>
      <c r="B48" s="476"/>
      <c r="C48" s="436" t="s">
        <v>109</v>
      </c>
      <c r="D48" s="432"/>
      <c r="E48" s="70">
        <f>E49+E50</f>
        <v>0</v>
      </c>
    </row>
    <row r="49" spans="1:5" s="151" customFormat="1" ht="19.5" customHeight="1">
      <c r="A49" s="482"/>
      <c r="B49" s="483"/>
      <c r="C49" s="484"/>
      <c r="D49" s="129" t="s">
        <v>172</v>
      </c>
      <c r="E49" s="126">
        <f>'9.mell. önkorm.'!E49+'10.mell. hivatal'!E53+'11.mell. óvoda'!E53</f>
        <v>0</v>
      </c>
    </row>
    <row r="50" spans="1:5" s="151" customFormat="1" ht="19.5" customHeight="1">
      <c r="A50" s="482"/>
      <c r="B50" s="483"/>
      <c r="C50" s="484"/>
      <c r="D50" s="129" t="s">
        <v>173</v>
      </c>
      <c r="E50" s="126">
        <f>'9.mell. önkorm.'!E50+'10.mell. hivatal'!E54+'11.mell. óvoda'!E54</f>
        <v>0</v>
      </c>
    </row>
    <row r="51" spans="1:5" ht="19.5" customHeight="1">
      <c r="A51" s="475"/>
      <c r="B51" s="476"/>
      <c r="C51" s="485" t="s">
        <v>171</v>
      </c>
      <c r="D51" s="485"/>
      <c r="E51" s="70">
        <f>E52+E53</f>
        <v>0</v>
      </c>
    </row>
    <row r="52" spans="1:5" s="151" customFormat="1" ht="19.5" customHeight="1">
      <c r="A52" s="482"/>
      <c r="B52" s="483"/>
      <c r="C52" s="484"/>
      <c r="D52" s="129" t="s">
        <v>172</v>
      </c>
      <c r="E52" s="126">
        <f>'9.mell. önkorm.'!E52+'10.mell. hivatal'!E56+'11.mell. óvoda'!E56</f>
        <v>0</v>
      </c>
    </row>
    <row r="53" spans="1:5" s="151" customFormat="1" ht="19.5" customHeight="1" thickBot="1">
      <c r="A53" s="486"/>
      <c r="B53" s="487"/>
      <c r="C53" s="488"/>
      <c r="D53" s="129" t="s">
        <v>173</v>
      </c>
      <c r="E53" s="126">
        <f>'9.mell. önkorm.'!E53+'10.mell. hivatal'!E57+'11.mell. óvoda'!E57</f>
        <v>0</v>
      </c>
    </row>
    <row r="54" spans="1:5" ht="19.5" customHeight="1" thickBot="1">
      <c r="A54" s="477" t="s">
        <v>175</v>
      </c>
      <c r="B54" s="478"/>
      <c r="C54" s="478"/>
      <c r="D54" s="479"/>
      <c r="E54" s="112">
        <f>E44+E45</f>
        <v>144954678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253"/>
    </row>
    <row r="57" spans="1:5" ht="19.5" customHeight="1">
      <c r="A57" s="480" t="s">
        <v>79</v>
      </c>
      <c r="B57" s="481"/>
      <c r="C57" s="481"/>
      <c r="D57" s="481"/>
      <c r="E57" s="109"/>
    </row>
    <row r="58" spans="1:5" ht="19.5" customHeight="1" thickBot="1">
      <c r="A58" s="136" t="s">
        <v>75</v>
      </c>
      <c r="B58" s="137"/>
      <c r="C58" s="137"/>
      <c r="D58" s="138"/>
      <c r="E58" s="254"/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48:B48"/>
    <mergeCell ref="C48:D48"/>
    <mergeCell ref="A54:D54"/>
    <mergeCell ref="A57:D57"/>
    <mergeCell ref="A49:C49"/>
    <mergeCell ref="A50:C50"/>
    <mergeCell ref="A51:B51"/>
    <mergeCell ref="C51:D51"/>
    <mergeCell ref="A52:C52"/>
    <mergeCell ref="A53:C53"/>
    <mergeCell ref="C42:D42"/>
    <mergeCell ref="A44:D44"/>
    <mergeCell ref="C45:D45"/>
    <mergeCell ref="C43:D43"/>
    <mergeCell ref="C46:D46"/>
    <mergeCell ref="C47:D47"/>
    <mergeCell ref="A34:E34"/>
    <mergeCell ref="A35:E35"/>
    <mergeCell ref="C41:D41"/>
    <mergeCell ref="C40:D40"/>
    <mergeCell ref="C36:D36"/>
    <mergeCell ref="C37:D37"/>
    <mergeCell ref="C38:D38"/>
    <mergeCell ref="C39:D39"/>
    <mergeCell ref="C16:D16"/>
    <mergeCell ref="C18:D18"/>
    <mergeCell ref="C20:D20"/>
    <mergeCell ref="C19:D19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&amp;R&amp;"Arial,Dőlt"8. melléklet a 2/2018. (05.10.)önkormányzati rendelethez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workbookViewId="0" topLeftCell="A7">
      <selection activeCell="E48" sqref="E48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181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124</v>
      </c>
      <c r="B5" s="117"/>
      <c r="C5" s="447" t="s">
        <v>125</v>
      </c>
      <c r="D5" s="448"/>
      <c r="E5" s="110">
        <f>E6+E7</f>
        <v>73660598</v>
      </c>
    </row>
    <row r="6" spans="1:5" ht="19.5" customHeight="1">
      <c r="A6" s="319"/>
      <c r="B6" s="78" t="s">
        <v>126</v>
      </c>
      <c r="C6" s="436" t="s">
        <v>127</v>
      </c>
      <c r="D6" s="432"/>
      <c r="E6" s="111">
        <v>58358840</v>
      </c>
    </row>
    <row r="7" spans="1:5" ht="19.5" customHeight="1">
      <c r="A7" s="320"/>
      <c r="B7" s="37" t="s">
        <v>128</v>
      </c>
      <c r="C7" s="436" t="s">
        <v>129</v>
      </c>
      <c r="D7" s="432"/>
      <c r="E7" s="108">
        <v>15301758</v>
      </c>
    </row>
    <row r="8" spans="1:5" ht="19.5" customHeight="1">
      <c r="A8" s="143" t="s">
        <v>130</v>
      </c>
      <c r="B8" s="119"/>
      <c r="C8" s="431" t="s">
        <v>131</v>
      </c>
      <c r="D8" s="432"/>
      <c r="E8" s="109">
        <v>20289590</v>
      </c>
    </row>
    <row r="9" spans="1:5" ht="19.5" customHeight="1">
      <c r="A9" s="143" t="s">
        <v>132</v>
      </c>
      <c r="B9" s="119"/>
      <c r="C9" s="431" t="s">
        <v>55</v>
      </c>
      <c r="D9" s="432"/>
      <c r="E9" s="109">
        <v>9837500</v>
      </c>
    </row>
    <row r="10" spans="1:5" ht="19.5" customHeight="1">
      <c r="A10" s="320"/>
      <c r="B10" s="37" t="s">
        <v>133</v>
      </c>
      <c r="C10" s="436" t="s">
        <v>134</v>
      </c>
      <c r="D10" s="432"/>
      <c r="E10" s="108"/>
    </row>
    <row r="11" spans="1:5" ht="19.5" customHeight="1">
      <c r="A11" s="321"/>
      <c r="B11" s="37" t="s">
        <v>135</v>
      </c>
      <c r="C11" s="436" t="s">
        <v>136</v>
      </c>
      <c r="D11" s="432"/>
      <c r="E11" s="108">
        <v>1337500</v>
      </c>
    </row>
    <row r="12" spans="1:5" ht="19.5" customHeight="1">
      <c r="A12" s="320"/>
      <c r="B12" s="37" t="s">
        <v>137</v>
      </c>
      <c r="C12" s="436" t="s">
        <v>138</v>
      </c>
      <c r="D12" s="432"/>
      <c r="E12" s="108">
        <v>8500000</v>
      </c>
    </row>
    <row r="13" spans="1:5" ht="19.5" customHeight="1">
      <c r="A13" s="143" t="s">
        <v>139</v>
      </c>
      <c r="B13" s="119"/>
      <c r="C13" s="431" t="s">
        <v>140</v>
      </c>
      <c r="D13" s="432"/>
      <c r="E13" s="109">
        <v>29758003</v>
      </c>
    </row>
    <row r="14" spans="1:5" ht="19.5" customHeight="1">
      <c r="A14" s="322" t="s">
        <v>141</v>
      </c>
      <c r="B14" s="120"/>
      <c r="C14" s="431" t="s">
        <v>142</v>
      </c>
      <c r="D14" s="432"/>
      <c r="E14" s="121">
        <v>262896</v>
      </c>
    </row>
    <row r="15" spans="1:5" ht="19.5" customHeight="1">
      <c r="A15" s="320" t="s">
        <v>143</v>
      </c>
      <c r="B15" s="122"/>
      <c r="C15" s="457" t="s">
        <v>144</v>
      </c>
      <c r="D15" s="432"/>
      <c r="E15" s="107"/>
    </row>
    <row r="16" spans="1:5" ht="19.5" customHeight="1" thickBot="1">
      <c r="A16" s="321" t="s">
        <v>145</v>
      </c>
      <c r="B16" s="80"/>
      <c r="C16" s="458" t="s">
        <v>146</v>
      </c>
      <c r="D16" s="459"/>
      <c r="E16" s="326"/>
    </row>
    <row r="17" spans="1:5" ht="19.5" customHeight="1" thickBot="1">
      <c r="A17" s="433" t="s">
        <v>148</v>
      </c>
      <c r="B17" s="434"/>
      <c r="C17" s="434"/>
      <c r="D17" s="435"/>
      <c r="E17" s="114">
        <f>E5+E8+E9+E13+E14+E15+E16</f>
        <v>133808587</v>
      </c>
    </row>
    <row r="18" spans="1:5" ht="19.5" customHeight="1" thickBot="1">
      <c r="A18" s="323" t="s">
        <v>147</v>
      </c>
      <c r="B18" s="38"/>
      <c r="C18" s="460" t="s">
        <v>149</v>
      </c>
      <c r="D18" s="435"/>
      <c r="E18" s="114">
        <f>E19+E20+E21</f>
        <v>11146091</v>
      </c>
    </row>
    <row r="19" spans="1:5" ht="19.5" customHeight="1" thickBot="1">
      <c r="A19" s="325"/>
      <c r="B19" s="101" t="s">
        <v>314</v>
      </c>
      <c r="C19" s="463" t="s">
        <v>222</v>
      </c>
      <c r="D19" s="432"/>
      <c r="E19" s="70"/>
    </row>
    <row r="20" spans="1:5" ht="19.5" customHeight="1">
      <c r="A20" s="324"/>
      <c r="B20" s="100" t="s">
        <v>150</v>
      </c>
      <c r="C20" s="461" t="s">
        <v>151</v>
      </c>
      <c r="D20" s="462"/>
      <c r="E20" s="123">
        <v>11146091</v>
      </c>
    </row>
    <row r="21" spans="1:5" ht="19.5" customHeight="1">
      <c r="A21" s="325"/>
      <c r="B21" s="101" t="s">
        <v>154</v>
      </c>
      <c r="C21" s="463" t="s">
        <v>155</v>
      </c>
      <c r="D21" s="432"/>
      <c r="E21" s="70">
        <f>E22+E23</f>
        <v>0</v>
      </c>
    </row>
    <row r="22" spans="1:5" ht="19.5" customHeight="1">
      <c r="A22" s="454"/>
      <c r="B22" s="455"/>
      <c r="C22" s="456"/>
      <c r="D22" s="125" t="s">
        <v>109</v>
      </c>
      <c r="E22" s="126"/>
    </row>
    <row r="23" spans="1:5" ht="19.5" customHeight="1" thickBot="1">
      <c r="A23" s="449"/>
      <c r="B23" s="450"/>
      <c r="C23" s="451"/>
      <c r="D23" s="127" t="s">
        <v>171</v>
      </c>
      <c r="E23" s="128"/>
    </row>
    <row r="24" spans="1:5" ht="19.5" customHeight="1" thickBot="1">
      <c r="A24" s="464" t="s">
        <v>156</v>
      </c>
      <c r="B24" s="465"/>
      <c r="C24" s="465"/>
      <c r="D24" s="466"/>
      <c r="E24" s="115">
        <f>E17+E18</f>
        <v>144954678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7"/>
      <c r="B34" s="467"/>
      <c r="C34" s="467"/>
      <c r="D34" s="467"/>
      <c r="E34" s="467"/>
    </row>
    <row r="35" spans="1:5" ht="19.5" customHeight="1" thickBot="1">
      <c r="A35" s="444" t="s">
        <v>51</v>
      </c>
      <c r="B35" s="445"/>
      <c r="C35" s="445"/>
      <c r="D35" s="445"/>
      <c r="E35" s="446"/>
    </row>
    <row r="36" spans="1:5" ht="19.5" customHeight="1">
      <c r="A36" s="144" t="s">
        <v>157</v>
      </c>
      <c r="B36" s="145"/>
      <c r="C36" s="468" t="s">
        <v>53</v>
      </c>
      <c r="D36" s="469"/>
      <c r="E36" s="146">
        <v>13683000</v>
      </c>
    </row>
    <row r="37" spans="1:5" ht="19.5" customHeight="1">
      <c r="A37" s="141" t="s">
        <v>158</v>
      </c>
      <c r="B37" s="118"/>
      <c r="C37" s="463" t="s">
        <v>68</v>
      </c>
      <c r="D37" s="432"/>
      <c r="E37" s="70">
        <v>2665950</v>
      </c>
    </row>
    <row r="38" spans="1:5" ht="19.5" customHeight="1">
      <c r="A38" s="141" t="s">
        <v>159</v>
      </c>
      <c r="B38" s="124"/>
      <c r="C38" s="463" t="s">
        <v>69</v>
      </c>
      <c r="D38" s="432"/>
      <c r="E38" s="70">
        <v>15110000</v>
      </c>
    </row>
    <row r="39" spans="1:5" ht="19.5" customHeight="1">
      <c r="A39" s="141" t="s">
        <v>160</v>
      </c>
      <c r="B39" s="124"/>
      <c r="C39" s="463" t="s">
        <v>70</v>
      </c>
      <c r="D39" s="432"/>
      <c r="E39" s="70">
        <v>6260000</v>
      </c>
    </row>
    <row r="40" spans="1:5" ht="19.5" customHeight="1">
      <c r="A40" s="141" t="s">
        <v>161</v>
      </c>
      <c r="B40" s="124"/>
      <c r="C40" s="463" t="s">
        <v>412</v>
      </c>
      <c r="D40" s="432"/>
      <c r="E40" s="70">
        <v>16254086</v>
      </c>
    </row>
    <row r="41" spans="1:5" ht="19.5" customHeight="1">
      <c r="A41" s="141" t="s">
        <v>162</v>
      </c>
      <c r="B41" s="124"/>
      <c r="C41" s="463" t="s">
        <v>163</v>
      </c>
      <c r="D41" s="432"/>
      <c r="E41" s="70">
        <v>36936942</v>
      </c>
    </row>
    <row r="42" spans="1:5" ht="19.5" customHeight="1">
      <c r="A42" s="141" t="s">
        <v>164</v>
      </c>
      <c r="B42" s="124"/>
      <c r="C42" s="463" t="s">
        <v>73</v>
      </c>
      <c r="D42" s="432"/>
      <c r="E42" s="70">
        <v>3810000</v>
      </c>
    </row>
    <row r="43" spans="1:5" ht="19.5" customHeight="1" thickBot="1">
      <c r="A43" s="141" t="s">
        <v>165</v>
      </c>
      <c r="B43" s="124"/>
      <c r="C43" s="474" t="s">
        <v>92</v>
      </c>
      <c r="D43" s="459"/>
      <c r="E43" s="72">
        <v>600000</v>
      </c>
    </row>
    <row r="44" spans="1:5" ht="19.5" customHeight="1" thickBot="1">
      <c r="A44" s="470" t="s">
        <v>174</v>
      </c>
      <c r="B44" s="471"/>
      <c r="C44" s="471"/>
      <c r="D44" s="472"/>
      <c r="E44" s="112">
        <f>SUM(E36:E43)</f>
        <v>95319978</v>
      </c>
    </row>
    <row r="45" spans="1:5" ht="19.5" customHeight="1">
      <c r="A45" s="142" t="s">
        <v>166</v>
      </c>
      <c r="B45" s="102"/>
      <c r="C45" s="473" t="s">
        <v>167</v>
      </c>
      <c r="D45" s="462"/>
      <c r="E45" s="71">
        <v>49634700</v>
      </c>
    </row>
    <row r="46" spans="1:5" ht="19.5" customHeight="1">
      <c r="A46" s="143"/>
      <c r="B46" s="101" t="s">
        <v>168</v>
      </c>
      <c r="C46" s="436" t="s">
        <v>169</v>
      </c>
      <c r="D46" s="432"/>
      <c r="E46" s="70">
        <v>2096217</v>
      </c>
    </row>
    <row r="47" spans="1:5" ht="19.5" customHeight="1">
      <c r="A47" s="143"/>
      <c r="B47" s="101" t="s">
        <v>170</v>
      </c>
      <c r="C47" s="436" t="s">
        <v>114</v>
      </c>
      <c r="D47" s="432"/>
      <c r="E47" s="70">
        <v>47538483</v>
      </c>
    </row>
    <row r="48" spans="1:5" ht="19.5" customHeight="1">
      <c r="A48" s="475"/>
      <c r="B48" s="476"/>
      <c r="C48" s="436" t="s">
        <v>109</v>
      </c>
      <c r="D48" s="432"/>
      <c r="E48" s="70">
        <f>E49+E50</f>
        <v>0</v>
      </c>
    </row>
    <row r="49" spans="1:5" ht="19.5" customHeight="1">
      <c r="A49" s="482"/>
      <c r="B49" s="483"/>
      <c r="C49" s="484"/>
      <c r="D49" s="129" t="s">
        <v>172</v>
      </c>
      <c r="E49" s="241"/>
    </row>
    <row r="50" spans="1:5" ht="19.5" customHeight="1">
      <c r="A50" s="482"/>
      <c r="B50" s="483"/>
      <c r="C50" s="484"/>
      <c r="D50" s="129" t="s">
        <v>173</v>
      </c>
      <c r="E50" s="241"/>
    </row>
    <row r="51" spans="1:5" ht="19.5" customHeight="1">
      <c r="A51" s="475"/>
      <c r="B51" s="476"/>
      <c r="C51" s="485" t="s">
        <v>171</v>
      </c>
      <c r="D51" s="485"/>
      <c r="E51" s="70">
        <f>E52+E53</f>
        <v>0</v>
      </c>
    </row>
    <row r="52" spans="1:5" ht="19.5" customHeight="1">
      <c r="A52" s="482"/>
      <c r="B52" s="483"/>
      <c r="C52" s="484"/>
      <c r="D52" s="129" t="s">
        <v>172</v>
      </c>
      <c r="E52" s="126"/>
    </row>
    <row r="53" spans="1:5" ht="19.5" customHeight="1" thickBot="1">
      <c r="A53" s="486"/>
      <c r="B53" s="487"/>
      <c r="C53" s="488"/>
      <c r="D53" s="129" t="s">
        <v>173</v>
      </c>
      <c r="E53" s="128"/>
    </row>
    <row r="54" spans="1:5" ht="19.5" customHeight="1" thickBot="1">
      <c r="A54" s="477" t="s">
        <v>175</v>
      </c>
      <c r="B54" s="478"/>
      <c r="C54" s="478"/>
      <c r="D54" s="479"/>
      <c r="E54" s="112">
        <f>E44+E45</f>
        <v>144954678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134">
        <v>11</v>
      </c>
    </row>
    <row r="57" spans="1:5" ht="19.5" customHeight="1">
      <c r="A57" s="480" t="s">
        <v>79</v>
      </c>
      <c r="B57" s="481"/>
      <c r="C57" s="481"/>
      <c r="D57" s="481"/>
      <c r="E57" s="135">
        <v>0</v>
      </c>
    </row>
    <row r="58" spans="1:5" ht="19.5" customHeight="1" thickBot="1">
      <c r="A58" s="136" t="s">
        <v>75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52:C52"/>
    <mergeCell ref="A53:C53"/>
    <mergeCell ref="C45:D45"/>
    <mergeCell ref="C46:D46"/>
    <mergeCell ref="C47:D47"/>
    <mergeCell ref="C48:D48"/>
    <mergeCell ref="C51:D51"/>
    <mergeCell ref="A54:D54"/>
    <mergeCell ref="A48:B48"/>
    <mergeCell ref="A49:C49"/>
    <mergeCell ref="A50:C50"/>
    <mergeCell ref="A51:B51"/>
    <mergeCell ref="C39:D39"/>
    <mergeCell ref="C40:D40"/>
    <mergeCell ref="C41:D41"/>
    <mergeCell ref="C42:D42"/>
    <mergeCell ref="C43:D43"/>
    <mergeCell ref="A44:D44"/>
    <mergeCell ref="C38:D38"/>
    <mergeCell ref="C36:D36"/>
    <mergeCell ref="C37:D37"/>
    <mergeCell ref="A22:C22"/>
    <mergeCell ref="A23:C23"/>
    <mergeCell ref="A24:D24"/>
    <mergeCell ref="C21:D21"/>
    <mergeCell ref="C15:D15"/>
    <mergeCell ref="C16:D16"/>
    <mergeCell ref="A17:D17"/>
    <mergeCell ref="C10:D10"/>
    <mergeCell ref="C11:D11"/>
    <mergeCell ref="C12:D12"/>
    <mergeCell ref="C13:D1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C8:D8"/>
    <mergeCell ref="C9:D9"/>
    <mergeCell ref="C14:D14"/>
    <mergeCell ref="A2:B2"/>
    <mergeCell ref="C3:D3"/>
    <mergeCell ref="E1:E2"/>
    <mergeCell ref="A1:D1"/>
    <mergeCell ref="C2:D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&amp;R&amp;"Arial,Dőlt"9. melléklet a 2/2018. (05.10.)önkormányzati rendelethez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9">
      <selection activeCell="E5" sqref="E5: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181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124</v>
      </c>
      <c r="B5" s="117"/>
      <c r="C5" s="447" t="s">
        <v>125</v>
      </c>
      <c r="D5" s="448"/>
      <c r="E5" s="110"/>
    </row>
    <row r="6" spans="1:5" ht="19.5" customHeight="1" hidden="1">
      <c r="A6" s="319"/>
      <c r="B6" s="78" t="s">
        <v>126</v>
      </c>
      <c r="C6" s="436" t="s">
        <v>127</v>
      </c>
      <c r="D6" s="432"/>
      <c r="E6" s="111"/>
    </row>
    <row r="7" spans="1:5" ht="19.5" customHeight="1" hidden="1">
      <c r="A7" s="320"/>
      <c r="B7" s="37" t="s">
        <v>128</v>
      </c>
      <c r="C7" s="436" t="s">
        <v>129</v>
      </c>
      <c r="D7" s="432"/>
      <c r="E7" s="108"/>
    </row>
    <row r="8" spans="1:5" ht="19.5" customHeight="1">
      <c r="A8" s="143" t="s">
        <v>130</v>
      </c>
      <c r="B8" s="119"/>
      <c r="C8" s="431" t="s">
        <v>131</v>
      </c>
      <c r="D8" s="432"/>
      <c r="E8" s="109"/>
    </row>
    <row r="9" spans="1:5" ht="19.5" customHeight="1">
      <c r="A9" s="143" t="s">
        <v>132</v>
      </c>
      <c r="B9" s="119"/>
      <c r="C9" s="431" t="s">
        <v>55</v>
      </c>
      <c r="D9" s="432"/>
      <c r="E9" s="109"/>
    </row>
    <row r="10" spans="1:5" ht="19.5" customHeight="1" hidden="1">
      <c r="A10" s="320"/>
      <c r="B10" s="37" t="s">
        <v>133</v>
      </c>
      <c r="C10" s="436" t="s">
        <v>134</v>
      </c>
      <c r="D10" s="432"/>
      <c r="E10" s="108"/>
    </row>
    <row r="11" spans="1:5" ht="19.5" customHeight="1" hidden="1">
      <c r="A11" s="321"/>
      <c r="B11" s="37" t="s">
        <v>135</v>
      </c>
      <c r="C11" s="436" t="s">
        <v>136</v>
      </c>
      <c r="D11" s="432"/>
      <c r="E11" s="108"/>
    </row>
    <row r="12" spans="1:5" ht="19.5" customHeight="1" hidden="1">
      <c r="A12" s="320"/>
      <c r="B12" s="37" t="s">
        <v>137</v>
      </c>
      <c r="C12" s="436" t="s">
        <v>138</v>
      </c>
      <c r="D12" s="432"/>
      <c r="E12" s="108"/>
    </row>
    <row r="13" spans="1:5" ht="19.5" customHeight="1">
      <c r="A13" s="143" t="s">
        <v>139</v>
      </c>
      <c r="B13" s="119"/>
      <c r="C13" s="431" t="s">
        <v>140</v>
      </c>
      <c r="D13" s="432"/>
      <c r="E13" s="109"/>
    </row>
    <row r="14" spans="1:5" ht="19.5" customHeight="1">
      <c r="A14" s="322" t="s">
        <v>141</v>
      </c>
      <c r="B14" s="120"/>
      <c r="C14" s="431" t="s">
        <v>142</v>
      </c>
      <c r="D14" s="432"/>
      <c r="E14" s="121"/>
    </row>
    <row r="15" spans="1:5" ht="19.5" customHeight="1">
      <c r="A15" s="320" t="s">
        <v>143</v>
      </c>
      <c r="B15" s="122"/>
      <c r="C15" s="457" t="s">
        <v>144</v>
      </c>
      <c r="D15" s="432"/>
      <c r="E15" s="107"/>
    </row>
    <row r="16" spans="1:5" ht="19.5" customHeight="1" thickBot="1">
      <c r="A16" s="321" t="s">
        <v>145</v>
      </c>
      <c r="B16" s="80"/>
      <c r="C16" s="458" t="s">
        <v>146</v>
      </c>
      <c r="D16" s="459"/>
      <c r="E16" s="327"/>
    </row>
    <row r="17" spans="1:5" ht="19.5" customHeight="1" thickBot="1">
      <c r="A17" s="433" t="s">
        <v>148</v>
      </c>
      <c r="B17" s="434"/>
      <c r="C17" s="434"/>
      <c r="D17" s="435"/>
      <c r="E17" s="114"/>
    </row>
    <row r="18" spans="1:5" ht="19.5" customHeight="1" thickBot="1">
      <c r="A18" s="323" t="s">
        <v>147</v>
      </c>
      <c r="B18" s="38"/>
      <c r="C18" s="460" t="s">
        <v>149</v>
      </c>
      <c r="D18" s="435"/>
      <c r="E18" s="114"/>
    </row>
    <row r="19" spans="1:5" ht="19.5" customHeight="1">
      <c r="A19" s="324"/>
      <c r="B19" s="100" t="s">
        <v>150</v>
      </c>
      <c r="C19" s="461" t="s">
        <v>151</v>
      </c>
      <c r="D19" s="462"/>
      <c r="E19" s="123"/>
    </row>
    <row r="20" spans="1:5" ht="19.5" customHeight="1">
      <c r="A20" s="325"/>
      <c r="B20" s="101" t="s">
        <v>152</v>
      </c>
      <c r="C20" s="463" t="s">
        <v>153</v>
      </c>
      <c r="D20" s="432"/>
      <c r="E20" s="70"/>
    </row>
    <row r="21" spans="1:5" ht="19.5" customHeight="1">
      <c r="A21" s="325"/>
      <c r="B21" s="101" t="s">
        <v>154</v>
      </c>
      <c r="C21" s="463" t="s">
        <v>155</v>
      </c>
      <c r="D21" s="432"/>
      <c r="E21" s="70"/>
    </row>
    <row r="22" spans="1:5" ht="19.5" customHeight="1">
      <c r="A22" s="454"/>
      <c r="B22" s="455"/>
      <c r="C22" s="456"/>
      <c r="D22" s="125" t="s">
        <v>109</v>
      </c>
      <c r="E22" s="126"/>
    </row>
    <row r="23" spans="1:5" ht="19.5" customHeight="1" thickBot="1">
      <c r="A23" s="449"/>
      <c r="B23" s="450"/>
      <c r="C23" s="451"/>
      <c r="D23" s="127" t="s">
        <v>171</v>
      </c>
      <c r="E23" s="128"/>
    </row>
    <row r="24" spans="1:5" ht="19.5" customHeight="1" thickBot="1">
      <c r="A24" s="464" t="s">
        <v>156</v>
      </c>
      <c r="B24" s="465"/>
      <c r="C24" s="465"/>
      <c r="D24" s="466"/>
      <c r="E24" s="115"/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7"/>
      <c r="B38" s="467"/>
      <c r="C38" s="467"/>
      <c r="D38" s="467"/>
      <c r="E38" s="467"/>
    </row>
    <row r="39" spans="1:5" ht="19.5" customHeight="1" thickBot="1">
      <c r="A39" s="444" t="s">
        <v>51</v>
      </c>
      <c r="B39" s="445"/>
      <c r="C39" s="445"/>
      <c r="D39" s="445"/>
      <c r="E39" s="445"/>
    </row>
    <row r="40" spans="1:5" ht="19.5" customHeight="1">
      <c r="A40" s="328" t="s">
        <v>157</v>
      </c>
      <c r="B40" s="329"/>
      <c r="C40" s="461" t="s">
        <v>53</v>
      </c>
      <c r="D40" s="489"/>
      <c r="E40" s="240"/>
    </row>
    <row r="41" spans="1:5" ht="19.5" customHeight="1">
      <c r="A41" s="141" t="s">
        <v>158</v>
      </c>
      <c r="B41" s="118"/>
      <c r="C41" s="463" t="s">
        <v>68</v>
      </c>
      <c r="D41" s="432"/>
      <c r="E41" s="70"/>
    </row>
    <row r="42" spans="1:5" ht="19.5" customHeight="1">
      <c r="A42" s="141" t="s">
        <v>159</v>
      </c>
      <c r="B42" s="124"/>
      <c r="C42" s="463" t="s">
        <v>69</v>
      </c>
      <c r="D42" s="432"/>
      <c r="E42" s="70"/>
    </row>
    <row r="43" spans="1:5" ht="19.5" customHeight="1">
      <c r="A43" s="141" t="s">
        <v>160</v>
      </c>
      <c r="B43" s="124"/>
      <c r="C43" s="463" t="s">
        <v>70</v>
      </c>
      <c r="D43" s="432"/>
      <c r="E43" s="70"/>
    </row>
    <row r="44" spans="1:5" ht="19.5" customHeight="1">
      <c r="A44" s="141" t="s">
        <v>161</v>
      </c>
      <c r="B44" s="124"/>
      <c r="C44" s="463" t="s">
        <v>110</v>
      </c>
      <c r="D44" s="432"/>
      <c r="E44" s="70"/>
    </row>
    <row r="45" spans="1:5" ht="19.5" customHeight="1">
      <c r="A45" s="141" t="s">
        <v>162</v>
      </c>
      <c r="B45" s="124"/>
      <c r="C45" s="463" t="s">
        <v>163</v>
      </c>
      <c r="D45" s="432"/>
      <c r="E45" s="70"/>
    </row>
    <row r="46" spans="1:5" ht="19.5" customHeight="1">
      <c r="A46" s="141" t="s">
        <v>164</v>
      </c>
      <c r="B46" s="124"/>
      <c r="C46" s="463" t="s">
        <v>73</v>
      </c>
      <c r="D46" s="432"/>
      <c r="E46" s="70"/>
    </row>
    <row r="47" spans="1:5" ht="19.5" customHeight="1" thickBot="1">
      <c r="A47" s="141" t="s">
        <v>165</v>
      </c>
      <c r="B47" s="124"/>
      <c r="C47" s="474" t="s">
        <v>92</v>
      </c>
      <c r="D47" s="459"/>
      <c r="E47" s="72"/>
    </row>
    <row r="48" spans="1:5" ht="19.5" customHeight="1" thickBot="1">
      <c r="A48" s="470" t="s">
        <v>174</v>
      </c>
      <c r="B48" s="471"/>
      <c r="C48" s="471"/>
      <c r="D48" s="472"/>
      <c r="E48" s="112">
        <f>SUM(E40:E47)</f>
        <v>0</v>
      </c>
    </row>
    <row r="49" spans="1:5" ht="19.5" customHeight="1" thickBot="1">
      <c r="A49" s="142" t="s">
        <v>166</v>
      </c>
      <c r="B49" s="102"/>
      <c r="C49" s="473" t="s">
        <v>167</v>
      </c>
      <c r="D49" s="462"/>
      <c r="E49" s="71">
        <f>E50+E51</f>
        <v>0</v>
      </c>
    </row>
    <row r="50" spans="1:5" ht="19.5" customHeight="1" hidden="1">
      <c r="A50" s="143"/>
      <c r="B50" s="101" t="s">
        <v>168</v>
      </c>
      <c r="C50" s="436" t="s">
        <v>169</v>
      </c>
      <c r="D50" s="432"/>
      <c r="E50" s="70">
        <v>0</v>
      </c>
    </row>
    <row r="51" spans="1:5" ht="19.5" customHeight="1" hidden="1">
      <c r="A51" s="143"/>
      <c r="B51" s="101" t="s">
        <v>170</v>
      </c>
      <c r="C51" s="436" t="s">
        <v>114</v>
      </c>
      <c r="D51" s="432"/>
      <c r="E51" s="70">
        <v>0</v>
      </c>
    </row>
    <row r="52" spans="1:5" ht="19.5" customHeight="1" hidden="1">
      <c r="A52" s="475"/>
      <c r="B52" s="476"/>
      <c r="C52" s="436" t="s">
        <v>109</v>
      </c>
      <c r="D52" s="432"/>
      <c r="E52" s="70">
        <f>E53+E54</f>
        <v>0</v>
      </c>
    </row>
    <row r="53" spans="1:5" ht="19.5" customHeight="1" hidden="1">
      <c r="A53" s="482"/>
      <c r="B53" s="483"/>
      <c r="C53" s="484"/>
      <c r="D53" s="129" t="s">
        <v>172</v>
      </c>
      <c r="E53" s="241">
        <v>0</v>
      </c>
    </row>
    <row r="54" spans="1:5" ht="19.5" customHeight="1" hidden="1">
      <c r="A54" s="482"/>
      <c r="B54" s="483"/>
      <c r="C54" s="484"/>
      <c r="D54" s="129" t="s">
        <v>173</v>
      </c>
      <c r="E54" s="241">
        <v>0</v>
      </c>
    </row>
    <row r="55" spans="1:5" ht="19.5" customHeight="1" hidden="1">
      <c r="A55" s="475"/>
      <c r="B55" s="476"/>
      <c r="C55" s="485" t="s">
        <v>171</v>
      </c>
      <c r="D55" s="485"/>
      <c r="E55" s="70">
        <f>E56+E57</f>
        <v>0</v>
      </c>
    </row>
    <row r="56" spans="1:5" ht="19.5" customHeight="1" hidden="1">
      <c r="A56" s="482"/>
      <c r="B56" s="483"/>
      <c r="C56" s="484"/>
      <c r="D56" s="129" t="s">
        <v>172</v>
      </c>
      <c r="E56" s="126">
        <v>0</v>
      </c>
    </row>
    <row r="57" spans="1:5" ht="19.5" customHeight="1" hidden="1" thickBot="1">
      <c r="A57" s="486"/>
      <c r="B57" s="487"/>
      <c r="C57" s="488"/>
      <c r="D57" s="129" t="s">
        <v>173</v>
      </c>
      <c r="E57" s="128">
        <v>0</v>
      </c>
    </row>
    <row r="58" spans="1:5" ht="19.5" customHeight="1" thickBot="1">
      <c r="A58" s="477" t="s">
        <v>175</v>
      </c>
      <c r="B58" s="478"/>
      <c r="C58" s="478"/>
      <c r="D58" s="479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3">
        <v>7</v>
      </c>
    </row>
    <row r="61" spans="1:5" ht="19.5" customHeight="1">
      <c r="A61" s="480" t="s">
        <v>79</v>
      </c>
      <c r="B61" s="481"/>
      <c r="C61" s="481"/>
      <c r="D61" s="481"/>
      <c r="E61" s="116">
        <v>0</v>
      </c>
    </row>
    <row r="62" spans="1:5" ht="19.5" customHeight="1" thickBot="1">
      <c r="A62" s="136" t="s">
        <v>75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2:B52"/>
    <mergeCell ref="C52:D52"/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C16:D16"/>
    <mergeCell ref="C18:D18"/>
    <mergeCell ref="C19:D19"/>
    <mergeCell ref="C20:D20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66" sqref="E66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181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124</v>
      </c>
      <c r="B5" s="117"/>
      <c r="C5" s="447" t="s">
        <v>125</v>
      </c>
      <c r="D5" s="448"/>
      <c r="E5" s="110"/>
    </row>
    <row r="6" spans="1:5" ht="19.5" customHeight="1" hidden="1">
      <c r="A6" s="319"/>
      <c r="B6" s="78" t="s">
        <v>126</v>
      </c>
      <c r="C6" s="436" t="s">
        <v>127</v>
      </c>
      <c r="D6" s="432"/>
      <c r="E6" s="111"/>
    </row>
    <row r="7" spans="1:5" ht="19.5" customHeight="1" hidden="1">
      <c r="A7" s="320"/>
      <c r="B7" s="37" t="s">
        <v>128</v>
      </c>
      <c r="C7" s="436" t="s">
        <v>129</v>
      </c>
      <c r="D7" s="432"/>
      <c r="E7" s="108"/>
    </row>
    <row r="8" spans="1:5" ht="19.5" customHeight="1">
      <c r="A8" s="143" t="s">
        <v>130</v>
      </c>
      <c r="B8" s="119"/>
      <c r="C8" s="431" t="s">
        <v>131</v>
      </c>
      <c r="D8" s="432"/>
      <c r="E8" s="109"/>
    </row>
    <row r="9" spans="1:5" ht="19.5" customHeight="1">
      <c r="A9" s="143" t="s">
        <v>132</v>
      </c>
      <c r="B9" s="119"/>
      <c r="C9" s="431" t="s">
        <v>55</v>
      </c>
      <c r="D9" s="432"/>
      <c r="E9" s="109"/>
    </row>
    <row r="10" spans="1:5" ht="19.5" customHeight="1" hidden="1">
      <c r="A10" s="320"/>
      <c r="B10" s="37" t="s">
        <v>133</v>
      </c>
      <c r="C10" s="436" t="s">
        <v>134</v>
      </c>
      <c r="D10" s="432"/>
      <c r="E10" s="108"/>
    </row>
    <row r="11" spans="1:5" ht="19.5" customHeight="1" hidden="1">
      <c r="A11" s="321"/>
      <c r="B11" s="37" t="s">
        <v>135</v>
      </c>
      <c r="C11" s="436" t="s">
        <v>136</v>
      </c>
      <c r="D11" s="432"/>
      <c r="E11" s="108"/>
    </row>
    <row r="12" spans="1:5" ht="19.5" customHeight="1" hidden="1">
      <c r="A12" s="320"/>
      <c r="B12" s="37" t="s">
        <v>137</v>
      </c>
      <c r="C12" s="436" t="s">
        <v>138</v>
      </c>
      <c r="D12" s="432"/>
      <c r="E12" s="108"/>
    </row>
    <row r="13" spans="1:5" ht="19.5" customHeight="1">
      <c r="A13" s="143" t="s">
        <v>139</v>
      </c>
      <c r="B13" s="119"/>
      <c r="C13" s="431" t="s">
        <v>140</v>
      </c>
      <c r="D13" s="432"/>
      <c r="E13" s="109">
        <v>12975846</v>
      </c>
    </row>
    <row r="14" spans="1:5" ht="19.5" customHeight="1">
      <c r="A14" s="322" t="s">
        <v>141</v>
      </c>
      <c r="B14" s="120"/>
      <c r="C14" s="431" t="s">
        <v>142</v>
      </c>
      <c r="D14" s="432"/>
      <c r="E14" s="121"/>
    </row>
    <row r="15" spans="1:5" ht="19.5" customHeight="1">
      <c r="A15" s="320" t="s">
        <v>143</v>
      </c>
      <c r="B15" s="122"/>
      <c r="C15" s="457" t="s">
        <v>144</v>
      </c>
      <c r="D15" s="432"/>
      <c r="E15" s="107"/>
    </row>
    <row r="16" spans="1:5" ht="19.5" customHeight="1" thickBot="1">
      <c r="A16" s="321" t="s">
        <v>145</v>
      </c>
      <c r="B16" s="80"/>
      <c r="C16" s="458" t="s">
        <v>146</v>
      </c>
      <c r="D16" s="459"/>
      <c r="E16" s="327"/>
    </row>
    <row r="17" spans="1:5" ht="19.5" customHeight="1" thickBot="1">
      <c r="A17" s="433" t="s">
        <v>148</v>
      </c>
      <c r="B17" s="434"/>
      <c r="C17" s="434"/>
      <c r="D17" s="435"/>
      <c r="E17" s="114">
        <v>12975846</v>
      </c>
    </row>
    <row r="18" spans="1:5" ht="19.5" customHeight="1" thickBot="1">
      <c r="A18" s="323" t="s">
        <v>147</v>
      </c>
      <c r="B18" s="38"/>
      <c r="C18" s="460" t="s">
        <v>149</v>
      </c>
      <c r="D18" s="435"/>
      <c r="E18" s="114">
        <v>34562637</v>
      </c>
    </row>
    <row r="19" spans="1:5" ht="19.5" customHeight="1">
      <c r="A19" s="324"/>
      <c r="B19" s="100" t="s">
        <v>150</v>
      </c>
      <c r="C19" s="461" t="s">
        <v>151</v>
      </c>
      <c r="D19" s="462"/>
      <c r="E19" s="123"/>
    </row>
    <row r="20" spans="1:5" ht="19.5" customHeight="1">
      <c r="A20" s="325"/>
      <c r="B20" s="101" t="s">
        <v>152</v>
      </c>
      <c r="C20" s="463" t="s">
        <v>153</v>
      </c>
      <c r="D20" s="432"/>
      <c r="E20" s="70"/>
    </row>
    <row r="21" spans="1:5" ht="19.5" customHeight="1">
      <c r="A21" s="325"/>
      <c r="B21" s="101" t="s">
        <v>154</v>
      </c>
      <c r="C21" s="463" t="s">
        <v>155</v>
      </c>
      <c r="D21" s="432"/>
      <c r="E21" s="70">
        <v>34562637</v>
      </c>
    </row>
    <row r="22" spans="1:5" ht="19.5" customHeight="1">
      <c r="A22" s="454"/>
      <c r="B22" s="455"/>
      <c r="C22" s="456"/>
      <c r="D22" s="125" t="s">
        <v>109</v>
      </c>
      <c r="E22" s="126">
        <v>31110026</v>
      </c>
    </row>
    <row r="23" spans="1:5" ht="19.5" customHeight="1" thickBot="1">
      <c r="A23" s="449"/>
      <c r="B23" s="450"/>
      <c r="C23" s="451"/>
      <c r="D23" s="127" t="s">
        <v>171</v>
      </c>
      <c r="E23" s="128">
        <v>3452611</v>
      </c>
    </row>
    <row r="24" spans="1:5" ht="19.5" customHeight="1" thickBot="1">
      <c r="A24" s="464" t="s">
        <v>156</v>
      </c>
      <c r="B24" s="465"/>
      <c r="C24" s="465"/>
      <c r="D24" s="466"/>
      <c r="E24" s="115">
        <f>E17+E18</f>
        <v>47538483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7"/>
      <c r="B38" s="467"/>
      <c r="C38" s="467"/>
      <c r="D38" s="467"/>
      <c r="E38" s="467"/>
    </row>
    <row r="39" spans="1:5" ht="19.5" customHeight="1" thickBot="1">
      <c r="A39" s="444" t="s">
        <v>51</v>
      </c>
      <c r="B39" s="445"/>
      <c r="C39" s="445"/>
      <c r="D39" s="445"/>
      <c r="E39" s="446"/>
    </row>
    <row r="40" spans="1:5" ht="19.5" customHeight="1">
      <c r="A40" s="144" t="s">
        <v>157</v>
      </c>
      <c r="B40" s="145"/>
      <c r="C40" s="468" t="s">
        <v>53</v>
      </c>
      <c r="D40" s="469"/>
      <c r="E40" s="146">
        <v>27079220</v>
      </c>
    </row>
    <row r="41" spans="1:5" ht="19.5" customHeight="1">
      <c r="A41" s="141" t="s">
        <v>158</v>
      </c>
      <c r="B41" s="118"/>
      <c r="C41" s="463" t="s">
        <v>68</v>
      </c>
      <c r="D41" s="432"/>
      <c r="E41" s="70">
        <v>4575263</v>
      </c>
    </row>
    <row r="42" spans="1:5" ht="19.5" customHeight="1">
      <c r="A42" s="141" t="s">
        <v>159</v>
      </c>
      <c r="B42" s="124"/>
      <c r="C42" s="463" t="s">
        <v>69</v>
      </c>
      <c r="D42" s="432"/>
      <c r="E42" s="70">
        <v>15884000</v>
      </c>
    </row>
    <row r="43" spans="1:5" ht="19.5" customHeight="1">
      <c r="A43" s="141" t="s">
        <v>160</v>
      </c>
      <c r="B43" s="124"/>
      <c r="C43" s="463" t="s">
        <v>70</v>
      </c>
      <c r="D43" s="432"/>
      <c r="E43" s="70"/>
    </row>
    <row r="44" spans="1:5" ht="19.5" customHeight="1">
      <c r="A44" s="141" t="s">
        <v>161</v>
      </c>
      <c r="B44" s="124"/>
      <c r="C44" s="463" t="s">
        <v>110</v>
      </c>
      <c r="D44" s="432"/>
      <c r="E44" s="70"/>
    </row>
    <row r="45" spans="1:5" ht="19.5" customHeight="1">
      <c r="A45" s="141" t="s">
        <v>162</v>
      </c>
      <c r="B45" s="124"/>
      <c r="C45" s="463" t="s">
        <v>163</v>
      </c>
      <c r="D45" s="432"/>
      <c r="E45" s="70"/>
    </row>
    <row r="46" spans="1:5" ht="19.5" customHeight="1">
      <c r="A46" s="141" t="s">
        <v>164</v>
      </c>
      <c r="B46" s="124"/>
      <c r="C46" s="463" t="s">
        <v>73</v>
      </c>
      <c r="D46" s="432"/>
      <c r="E46" s="70"/>
    </row>
    <row r="47" spans="1:5" ht="19.5" customHeight="1" thickBot="1">
      <c r="A47" s="141" t="s">
        <v>165</v>
      </c>
      <c r="B47" s="124"/>
      <c r="C47" s="474" t="s">
        <v>92</v>
      </c>
      <c r="D47" s="459"/>
      <c r="E47" s="72"/>
    </row>
    <row r="48" spans="1:5" ht="19.5" customHeight="1" thickBot="1">
      <c r="A48" s="470" t="s">
        <v>174</v>
      </c>
      <c r="B48" s="471"/>
      <c r="C48" s="471"/>
      <c r="D48" s="472"/>
      <c r="E48" s="112">
        <f>SUM(E40:E47)</f>
        <v>47538483</v>
      </c>
    </row>
    <row r="49" spans="1:5" ht="19.5" customHeight="1" thickBot="1">
      <c r="A49" s="142" t="s">
        <v>166</v>
      </c>
      <c r="B49" s="102"/>
      <c r="C49" s="473" t="s">
        <v>167</v>
      </c>
      <c r="D49" s="462"/>
      <c r="E49" s="71">
        <f>E50+E51</f>
        <v>0</v>
      </c>
    </row>
    <row r="50" spans="1:5" ht="19.5" customHeight="1" hidden="1">
      <c r="A50" s="143"/>
      <c r="B50" s="101" t="s">
        <v>168</v>
      </c>
      <c r="C50" s="436" t="s">
        <v>169</v>
      </c>
      <c r="D50" s="432"/>
      <c r="E50" s="70"/>
    </row>
    <row r="51" spans="1:5" ht="19.5" customHeight="1" hidden="1">
      <c r="A51" s="143"/>
      <c r="B51" s="101" t="s">
        <v>170</v>
      </c>
      <c r="C51" s="436" t="s">
        <v>114</v>
      </c>
      <c r="D51" s="432"/>
      <c r="E51" s="70">
        <f>E52+E55</f>
        <v>0</v>
      </c>
    </row>
    <row r="52" spans="1:5" ht="19.5" customHeight="1" hidden="1">
      <c r="A52" s="475"/>
      <c r="B52" s="476"/>
      <c r="C52" s="436" t="s">
        <v>109</v>
      </c>
      <c r="D52" s="432"/>
      <c r="E52" s="70">
        <f>E53+E54</f>
        <v>0</v>
      </c>
    </row>
    <row r="53" spans="1:5" ht="19.5" customHeight="1" hidden="1">
      <c r="A53" s="482"/>
      <c r="B53" s="483"/>
      <c r="C53" s="484"/>
      <c r="D53" s="129" t="s">
        <v>172</v>
      </c>
      <c r="E53" s="241"/>
    </row>
    <row r="54" spans="1:5" ht="19.5" customHeight="1" hidden="1">
      <c r="A54" s="482"/>
      <c r="B54" s="483"/>
      <c r="C54" s="484"/>
      <c r="D54" s="129" t="s">
        <v>173</v>
      </c>
      <c r="E54" s="241"/>
    </row>
    <row r="55" spans="1:5" ht="19.5" customHeight="1" hidden="1">
      <c r="A55" s="475"/>
      <c r="B55" s="476"/>
      <c r="C55" s="485" t="s">
        <v>171</v>
      </c>
      <c r="D55" s="485"/>
      <c r="E55" s="70">
        <f>E56+E57</f>
        <v>0</v>
      </c>
    </row>
    <row r="56" spans="1:5" ht="19.5" customHeight="1" hidden="1">
      <c r="A56" s="482"/>
      <c r="B56" s="483"/>
      <c r="C56" s="484"/>
      <c r="D56" s="129" t="s">
        <v>172</v>
      </c>
      <c r="E56" s="126"/>
    </row>
    <row r="57" spans="1:5" ht="19.5" customHeight="1" hidden="1" thickBot="1">
      <c r="A57" s="486"/>
      <c r="B57" s="487"/>
      <c r="C57" s="488"/>
      <c r="D57" s="129" t="s">
        <v>173</v>
      </c>
      <c r="E57" s="128"/>
    </row>
    <row r="58" spans="1:5" ht="19.5" customHeight="1" thickBot="1">
      <c r="A58" s="477" t="s">
        <v>175</v>
      </c>
      <c r="B58" s="478"/>
      <c r="C58" s="478"/>
      <c r="D58" s="479"/>
      <c r="E58" s="112">
        <f>E48+E49</f>
        <v>47538483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4">
        <v>8</v>
      </c>
    </row>
    <row r="61" spans="1:5" ht="19.5" customHeight="1">
      <c r="A61" s="480" t="s">
        <v>79</v>
      </c>
      <c r="B61" s="481"/>
      <c r="C61" s="481"/>
      <c r="D61" s="481"/>
      <c r="E61" s="135">
        <v>0</v>
      </c>
    </row>
    <row r="62" spans="1:5" ht="19.5" customHeight="1" thickBot="1">
      <c r="A62" s="136" t="s">
        <v>75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2:B52"/>
    <mergeCell ref="C52:D52"/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C16:D16"/>
    <mergeCell ref="C18:D18"/>
    <mergeCell ref="C19:D19"/>
    <mergeCell ref="C20:D20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 bevételei és kiadásai 2018.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0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91"/>
      <c r="B2" s="490"/>
      <c r="C2" s="490"/>
      <c r="D2" s="490"/>
      <c r="E2" s="490"/>
      <c r="F2" s="490"/>
      <c r="G2" s="490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6" t="s">
        <v>0</v>
      </c>
      <c r="B10" s="498" t="s">
        <v>36</v>
      </c>
      <c r="C10" s="499" t="s">
        <v>37</v>
      </c>
      <c r="D10" s="492" t="s">
        <v>38</v>
      </c>
      <c r="E10" s="492" t="s">
        <v>39</v>
      </c>
      <c r="F10" s="492" t="s">
        <v>40</v>
      </c>
      <c r="G10" s="494" t="s">
        <v>41</v>
      </c>
    </row>
    <row r="11" spans="1:7" ht="22.5" customHeight="1" thickBot="1">
      <c r="A11" s="497"/>
      <c r="B11" s="408"/>
      <c r="C11" s="500"/>
      <c r="D11" s="493"/>
      <c r="E11" s="493"/>
      <c r="F11" s="493"/>
      <c r="G11" s="495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90"/>
      <c r="D23" s="490"/>
      <c r="E23" s="490"/>
      <c r="F23" s="490"/>
    </row>
    <row r="24" spans="3:6" ht="12.75">
      <c r="C24" s="490"/>
      <c r="D24" s="490"/>
      <c r="E24" s="490"/>
      <c r="F24" s="490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 2017.&amp;R&amp;"Arial,Dőlt"12. melléklet a 2/2017. (02.24.)önkormányzati rendelethez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49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91"/>
      <c r="B2" s="490"/>
      <c r="C2" s="490"/>
      <c r="D2" s="490"/>
      <c r="E2" s="490"/>
    </row>
    <row r="4" ht="13.5" thickBot="1"/>
    <row r="5" spans="1:5" s="2" customFormat="1" ht="19.5" customHeight="1">
      <c r="A5" s="405" t="s">
        <v>115</v>
      </c>
      <c r="B5" s="407" t="s">
        <v>116</v>
      </c>
      <c r="C5" s="506" t="s">
        <v>122</v>
      </c>
      <c r="D5" s="507" t="s">
        <v>123</v>
      </c>
      <c r="E5" s="508" t="s">
        <v>41</v>
      </c>
    </row>
    <row r="6" spans="1:5" ht="22.5" customHeight="1" thickBot="1">
      <c r="A6" s="406"/>
      <c r="B6" s="408"/>
      <c r="C6" s="500"/>
      <c r="D6" s="493"/>
      <c r="E6" s="509"/>
    </row>
    <row r="7" spans="1:5" ht="15" customHeight="1">
      <c r="A7" s="501" t="s">
        <v>117</v>
      </c>
      <c r="B7" s="24" t="s">
        <v>118</v>
      </c>
      <c r="C7" s="19"/>
      <c r="D7" s="19"/>
      <c r="E7" s="90">
        <f>C7+D7</f>
        <v>0</v>
      </c>
    </row>
    <row r="8" spans="1:5" ht="15" customHeight="1">
      <c r="A8" s="502"/>
      <c r="B8" s="86" t="s">
        <v>119</v>
      </c>
      <c r="C8" s="13"/>
      <c r="D8" s="13"/>
      <c r="E8" s="91">
        <f aca="true" t="shared" si="0" ref="E8:E20">C8+D8</f>
        <v>0</v>
      </c>
    </row>
    <row r="9" spans="1:5" ht="15" customHeight="1">
      <c r="A9" s="503"/>
      <c r="B9" s="22" t="s">
        <v>120</v>
      </c>
      <c r="C9" s="14"/>
      <c r="D9" s="14"/>
      <c r="E9" s="91">
        <f t="shared" si="0"/>
        <v>0</v>
      </c>
    </row>
    <row r="10" spans="1:5" ht="15" customHeight="1">
      <c r="A10" s="503"/>
      <c r="B10" s="89" t="s">
        <v>121</v>
      </c>
      <c r="C10" s="15"/>
      <c r="D10" s="15"/>
      <c r="E10" s="99">
        <f t="shared" si="0"/>
        <v>0</v>
      </c>
    </row>
    <row r="11" spans="1:5" ht="15" customHeight="1" thickBot="1">
      <c r="A11" s="504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501" t="s">
        <v>379</v>
      </c>
      <c r="B12" s="24" t="s">
        <v>118</v>
      </c>
      <c r="C12" s="19"/>
      <c r="D12" s="19"/>
      <c r="E12" s="90"/>
    </row>
    <row r="13" spans="1:5" ht="15" customHeight="1">
      <c r="A13" s="503"/>
      <c r="B13" s="86" t="s">
        <v>119</v>
      </c>
      <c r="C13" s="14"/>
      <c r="D13" s="14"/>
      <c r="E13" s="91">
        <f t="shared" si="0"/>
        <v>0</v>
      </c>
    </row>
    <row r="14" spans="1:5" ht="15" customHeight="1">
      <c r="A14" s="503"/>
      <c r="B14" s="22" t="s">
        <v>120</v>
      </c>
      <c r="C14" s="14"/>
      <c r="D14" s="14"/>
      <c r="E14" s="91">
        <f t="shared" si="0"/>
        <v>0</v>
      </c>
    </row>
    <row r="15" spans="1:5" ht="15" customHeight="1">
      <c r="A15" s="503"/>
      <c r="B15" s="89" t="s">
        <v>121</v>
      </c>
      <c r="C15" s="15"/>
      <c r="D15" s="15"/>
      <c r="E15" s="99">
        <f t="shared" si="0"/>
        <v>0</v>
      </c>
    </row>
    <row r="16" spans="1:5" ht="15" customHeight="1" thickBot="1">
      <c r="A16" s="504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2" t="s">
        <v>410</v>
      </c>
      <c r="B17" s="86" t="s">
        <v>118</v>
      </c>
      <c r="C17" s="13"/>
      <c r="D17" s="13"/>
      <c r="E17" s="93">
        <v>0</v>
      </c>
    </row>
    <row r="18" spans="1:5" ht="15" customHeight="1">
      <c r="A18" s="503"/>
      <c r="B18" s="86" t="s">
        <v>119</v>
      </c>
      <c r="C18" s="14"/>
      <c r="D18" s="14"/>
      <c r="E18" s="91">
        <f t="shared" si="0"/>
        <v>0</v>
      </c>
    </row>
    <row r="19" spans="1:5" ht="15" customHeight="1">
      <c r="A19" s="503"/>
      <c r="B19" s="22" t="s">
        <v>120</v>
      </c>
      <c r="C19" s="14"/>
      <c r="D19" s="14"/>
      <c r="E19" s="91">
        <f t="shared" si="0"/>
        <v>0</v>
      </c>
    </row>
    <row r="20" spans="1:5" ht="15" customHeight="1">
      <c r="A20" s="503"/>
      <c r="B20" s="22" t="s">
        <v>121</v>
      </c>
      <c r="C20" s="14"/>
      <c r="D20" s="14"/>
      <c r="E20" s="91">
        <f t="shared" si="0"/>
        <v>0</v>
      </c>
    </row>
    <row r="21" spans="1:5" ht="15" customHeight="1" thickBot="1">
      <c r="A21" s="505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90"/>
      <c r="D27" s="490"/>
      <c r="E27" s="490"/>
    </row>
    <row r="28" spans="3:5" ht="12.75">
      <c r="C28" s="490"/>
      <c r="D28" s="490"/>
      <c r="E28" s="490"/>
    </row>
    <row r="37" ht="12.75">
      <c r="B37" s="98"/>
    </row>
  </sheetData>
  <sheetProtection/>
  <mergeCells count="11">
    <mergeCell ref="E5:E6"/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 az adósságot keletkeztető ügylet fizetési kötelezettségéről 2017.&amp;R&amp;"Arial,Dőlt"13. melléklet a 2/2017. (02.24.)önkormányzati rendelethez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view="pageLayout" workbookViewId="0" topLeftCell="B13">
      <selection activeCell="J34" sqref="J34"/>
    </sheetView>
  </sheetViews>
  <sheetFormatPr defaultColWidth="9.140625" defaultRowHeight="12.75"/>
  <cols>
    <col min="2" max="2" width="45.421875" style="0" customWidth="1"/>
    <col min="3" max="5" width="10.140625" style="0" bestFit="1" customWidth="1"/>
    <col min="9" max="11" width="10.140625" style="0" bestFit="1" customWidth="1"/>
  </cols>
  <sheetData>
    <row r="1" spans="1:11" ht="27.75" customHeight="1">
      <c r="A1" s="512" t="s">
        <v>411</v>
      </c>
      <c r="B1" s="514" t="s">
        <v>25</v>
      </c>
      <c r="C1" s="510" t="s">
        <v>409</v>
      </c>
      <c r="D1" s="510"/>
      <c r="E1" s="510"/>
      <c r="F1" s="510" t="s">
        <v>172</v>
      </c>
      <c r="G1" s="510"/>
      <c r="H1" s="510"/>
      <c r="I1" s="510" t="s">
        <v>173</v>
      </c>
      <c r="J1" s="510"/>
      <c r="K1" s="511"/>
    </row>
    <row r="2" spans="1:11" ht="27.75" customHeight="1" thickBot="1">
      <c r="A2" s="513"/>
      <c r="B2" s="515"/>
      <c r="C2" s="287" t="s">
        <v>379</v>
      </c>
      <c r="D2" s="287" t="s">
        <v>410</v>
      </c>
      <c r="E2" s="287" t="s">
        <v>419</v>
      </c>
      <c r="F2" s="287" t="s">
        <v>379</v>
      </c>
      <c r="G2" s="287" t="s">
        <v>410</v>
      </c>
      <c r="H2" s="287" t="s">
        <v>419</v>
      </c>
      <c r="I2" s="287" t="s">
        <v>379</v>
      </c>
      <c r="J2" s="287" t="s">
        <v>410</v>
      </c>
      <c r="K2" s="266" t="s">
        <v>419</v>
      </c>
    </row>
    <row r="3" spans="1:11" ht="12.75">
      <c r="A3" s="267" t="s">
        <v>3</v>
      </c>
      <c r="B3" s="6" t="s">
        <v>127</v>
      </c>
      <c r="C3" s="13">
        <v>27298729</v>
      </c>
      <c r="D3" s="13">
        <v>27500000</v>
      </c>
      <c r="E3" s="13">
        <v>28000000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381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382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383</v>
      </c>
      <c r="C6" s="257"/>
      <c r="D6" s="257"/>
      <c r="E6" s="257"/>
      <c r="F6" s="5"/>
      <c r="G6" s="5"/>
      <c r="H6" s="5"/>
      <c r="I6" s="5"/>
      <c r="J6" s="5"/>
      <c r="K6" s="270"/>
    </row>
    <row r="7" spans="1:11" ht="12.75">
      <c r="A7" s="272" t="s">
        <v>384</v>
      </c>
      <c r="B7" s="5" t="s">
        <v>461</v>
      </c>
      <c r="C7" s="14">
        <v>1230000</v>
      </c>
      <c r="D7" s="14">
        <v>1250000</v>
      </c>
      <c r="E7" s="14">
        <v>1280000</v>
      </c>
      <c r="F7" s="5"/>
      <c r="G7" s="5"/>
      <c r="H7" s="5"/>
      <c r="I7" s="5"/>
      <c r="J7" s="5"/>
      <c r="K7" s="270"/>
    </row>
    <row r="8" spans="1:11" ht="12.75">
      <c r="A8" s="272" t="s">
        <v>385</v>
      </c>
      <c r="B8" s="5" t="s">
        <v>386</v>
      </c>
      <c r="C8" s="14"/>
      <c r="D8" s="14"/>
      <c r="E8" s="14"/>
      <c r="F8" s="5"/>
      <c r="G8" s="5"/>
      <c r="H8" s="5"/>
      <c r="I8" s="5"/>
      <c r="J8" s="5"/>
      <c r="K8" s="270"/>
    </row>
    <row r="9" spans="1:11" ht="12.75">
      <c r="A9" s="272" t="s">
        <v>387</v>
      </c>
      <c r="B9" s="5" t="s">
        <v>388</v>
      </c>
      <c r="C9" s="14">
        <v>8000000</v>
      </c>
      <c r="D9" s="14">
        <v>7500000</v>
      </c>
      <c r="E9" s="14">
        <v>7800000</v>
      </c>
      <c r="F9" s="5"/>
      <c r="G9" s="5"/>
      <c r="H9" s="5"/>
      <c r="I9" s="5"/>
      <c r="J9" s="5"/>
      <c r="K9" s="270"/>
    </row>
    <row r="10" spans="1:11" ht="12.75">
      <c r="A10" s="272" t="s">
        <v>389</v>
      </c>
      <c r="B10" s="5" t="s">
        <v>390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391</v>
      </c>
      <c r="B11" s="5" t="s">
        <v>392</v>
      </c>
      <c r="C11" s="14">
        <v>1700000</v>
      </c>
      <c r="D11" s="14">
        <v>1500000</v>
      </c>
      <c r="E11" s="14">
        <v>1600000</v>
      </c>
      <c r="F11" s="5"/>
      <c r="G11" s="5"/>
      <c r="H11" s="5"/>
      <c r="I11" s="5"/>
      <c r="J11" s="5"/>
      <c r="K11" s="270"/>
    </row>
    <row r="12" spans="1:11" ht="12.75">
      <c r="A12" s="272" t="s">
        <v>393</v>
      </c>
      <c r="B12" s="5" t="s">
        <v>394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 t="s">
        <v>395</v>
      </c>
      <c r="B13" s="5" t="s">
        <v>259</v>
      </c>
      <c r="C13" s="14"/>
      <c r="D13" s="14"/>
      <c r="E13" s="14"/>
      <c r="F13" s="5"/>
      <c r="G13" s="5"/>
      <c r="H13" s="5"/>
      <c r="I13" s="5"/>
      <c r="J13" s="5"/>
      <c r="K13" s="270"/>
    </row>
    <row r="14" spans="1:11" ht="12.75">
      <c r="A14" s="272" t="s">
        <v>7</v>
      </c>
      <c r="B14" s="5" t="s">
        <v>396</v>
      </c>
      <c r="C14" s="14">
        <v>4800000</v>
      </c>
      <c r="D14" s="14">
        <v>4900000</v>
      </c>
      <c r="E14" s="14">
        <v>5000000</v>
      </c>
      <c r="F14" s="5"/>
      <c r="G14" s="5"/>
      <c r="H14" s="5"/>
      <c r="I14" s="5">
        <v>12975846</v>
      </c>
      <c r="J14" s="5">
        <v>12976846</v>
      </c>
      <c r="K14" s="270">
        <v>13100000</v>
      </c>
    </row>
    <row r="15" spans="1:11" ht="12.75">
      <c r="A15" s="272" t="s">
        <v>8</v>
      </c>
      <c r="B15" s="5" t="s">
        <v>142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9</v>
      </c>
      <c r="B16" s="5" t="s">
        <v>144</v>
      </c>
      <c r="C16" s="14">
        <v>6045370</v>
      </c>
      <c r="D16" s="14">
        <v>6100000</v>
      </c>
      <c r="E16" s="14">
        <v>6420000</v>
      </c>
      <c r="F16" s="5"/>
      <c r="G16" s="5"/>
      <c r="H16" s="5"/>
      <c r="I16" s="5"/>
      <c r="J16" s="5"/>
      <c r="K16" s="270"/>
    </row>
    <row r="17" spans="1:11" ht="12.75">
      <c r="A17" s="272" t="s">
        <v>10</v>
      </c>
      <c r="B17" s="5" t="s">
        <v>146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/>
      <c r="B18" s="5" t="s">
        <v>462</v>
      </c>
      <c r="C18" s="14">
        <v>10000000</v>
      </c>
      <c r="D18" s="14">
        <v>4000000</v>
      </c>
      <c r="E18" s="14">
        <v>4500000</v>
      </c>
      <c r="F18" s="5"/>
      <c r="G18" s="5"/>
      <c r="H18" s="5"/>
      <c r="I18" s="5"/>
      <c r="J18" s="5"/>
      <c r="K18" s="270"/>
    </row>
    <row r="19" spans="1:11" ht="12.75">
      <c r="A19" s="272"/>
      <c r="B19" s="5" t="s">
        <v>463</v>
      </c>
      <c r="C19" s="14">
        <v>1932809</v>
      </c>
      <c r="D19" s="14">
        <v>1950000</v>
      </c>
      <c r="E19" s="14">
        <v>1980000</v>
      </c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397</v>
      </c>
      <c r="C20" s="258">
        <f>SUM(C3:C19)</f>
        <v>61006908</v>
      </c>
      <c r="D20" s="258">
        <f>SUM(D3:D19)</f>
        <v>54700000</v>
      </c>
      <c r="E20" s="258">
        <f>SUM(E3:E19)</f>
        <v>56580000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398</v>
      </c>
      <c r="C21" s="258"/>
      <c r="D21" s="258"/>
      <c r="E21" s="258"/>
      <c r="F21" s="258"/>
      <c r="G21" s="258"/>
      <c r="H21" s="258"/>
      <c r="I21" s="258">
        <v>31440718</v>
      </c>
      <c r="J21" s="258">
        <v>34562637</v>
      </c>
      <c r="K21" s="274">
        <v>31650000</v>
      </c>
    </row>
    <row r="22" spans="1:11" ht="15">
      <c r="A22" s="273"/>
      <c r="B22" s="255" t="s">
        <v>464</v>
      </c>
      <c r="C22" s="365">
        <v>-3457600</v>
      </c>
      <c r="D22" s="365"/>
      <c r="E22" s="365"/>
      <c r="F22" s="365"/>
      <c r="G22" s="365"/>
      <c r="H22" s="365"/>
      <c r="I22" s="365"/>
      <c r="J22" s="365"/>
      <c r="K22" s="366"/>
    </row>
    <row r="23" spans="1:11" ht="27.75" customHeight="1">
      <c r="A23" s="275" t="s">
        <v>13</v>
      </c>
      <c r="B23" s="259" t="s">
        <v>399</v>
      </c>
      <c r="C23" s="265">
        <f>SUM(C20:C22)</f>
        <v>57549308</v>
      </c>
      <c r="D23" s="265">
        <f>SUM(D20:D21)</f>
        <v>54700000</v>
      </c>
      <c r="E23" s="265">
        <f>SUM(E20:E21)</f>
        <v>56580000</v>
      </c>
      <c r="F23" s="265">
        <f>SUM(F21)</f>
        <v>0</v>
      </c>
      <c r="G23" s="265">
        <f>SUM(G21)</f>
        <v>0</v>
      </c>
      <c r="H23" s="265">
        <f>SUM(H21)</f>
        <v>0</v>
      </c>
      <c r="I23" s="265">
        <v>44416564</v>
      </c>
      <c r="J23" s="265">
        <v>47538483</v>
      </c>
      <c r="K23" s="276">
        <v>44750000</v>
      </c>
    </row>
    <row r="24" spans="1:11" s="261" customFormat="1" ht="27.75" customHeight="1">
      <c r="A24" s="277" t="s">
        <v>380</v>
      </c>
      <c r="B24" s="260" t="s">
        <v>400</v>
      </c>
      <c r="C24" s="262"/>
      <c r="D24" s="263"/>
      <c r="E24" s="263"/>
      <c r="F24" s="264"/>
      <c r="G24" s="264"/>
      <c r="H24" s="264"/>
      <c r="I24" s="264"/>
      <c r="J24" s="264"/>
      <c r="K24" s="278"/>
    </row>
    <row r="25" spans="1:11" ht="15">
      <c r="A25" s="279" t="s">
        <v>3</v>
      </c>
      <c r="B25" s="255" t="s">
        <v>401</v>
      </c>
      <c r="C25" s="14">
        <v>54374308</v>
      </c>
      <c r="D25" s="14">
        <v>54700000</v>
      </c>
      <c r="E25" s="14">
        <v>56580000</v>
      </c>
      <c r="F25" s="14"/>
      <c r="G25" s="14"/>
      <c r="H25" s="14"/>
      <c r="I25" s="14">
        <v>44416564</v>
      </c>
      <c r="J25" s="14">
        <v>47538483</v>
      </c>
      <c r="K25" s="91">
        <v>44750000</v>
      </c>
    </row>
    <row r="26" spans="1:11" ht="15">
      <c r="A26" s="279" t="s">
        <v>4</v>
      </c>
      <c r="B26" s="255" t="s">
        <v>402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403</v>
      </c>
      <c r="B27" s="5" t="s">
        <v>163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404</v>
      </c>
      <c r="B28" s="5" t="s">
        <v>73</v>
      </c>
      <c r="C28" s="14">
        <v>3175000</v>
      </c>
      <c r="D28" s="14"/>
      <c r="E28" s="14"/>
      <c r="F28" s="14"/>
      <c r="G28" s="14"/>
      <c r="H28" s="14"/>
      <c r="I28" s="14"/>
      <c r="J28" s="14"/>
      <c r="K28" s="91"/>
    </row>
    <row r="29" spans="1:11" ht="12.75">
      <c r="A29" s="272" t="s">
        <v>405</v>
      </c>
      <c r="B29" s="5" t="s">
        <v>406</v>
      </c>
      <c r="C29" s="14"/>
      <c r="D29" s="14"/>
      <c r="E29" s="14"/>
      <c r="F29" s="14"/>
      <c r="G29" s="14"/>
      <c r="H29" s="14"/>
      <c r="I29" s="14"/>
      <c r="J29" s="14"/>
      <c r="K29" s="91"/>
    </row>
    <row r="30" spans="1:11" ht="15">
      <c r="A30" s="273" t="s">
        <v>5</v>
      </c>
      <c r="B30" s="255" t="s">
        <v>407</v>
      </c>
      <c r="C30" s="367">
        <f aca="true" t="shared" si="0" ref="C30:K30">SUM(C25:C29)</f>
        <v>57549308</v>
      </c>
      <c r="D30" s="369">
        <f t="shared" si="0"/>
        <v>54700000</v>
      </c>
      <c r="E30" s="369">
        <f t="shared" si="0"/>
        <v>56580000</v>
      </c>
      <c r="F30" s="369">
        <f t="shared" si="0"/>
        <v>0</v>
      </c>
      <c r="G30" s="369">
        <f t="shared" si="0"/>
        <v>0</v>
      </c>
      <c r="H30" s="369">
        <f t="shared" si="0"/>
        <v>0</v>
      </c>
      <c r="I30" s="369">
        <f t="shared" si="0"/>
        <v>44416564</v>
      </c>
      <c r="J30" s="369">
        <f t="shared" si="0"/>
        <v>47538483</v>
      </c>
      <c r="K30" s="370">
        <f t="shared" si="0"/>
        <v>44750000</v>
      </c>
    </row>
    <row r="31" spans="1:11" ht="15">
      <c r="A31" s="273" t="s">
        <v>6</v>
      </c>
      <c r="B31" s="255" t="s">
        <v>167</v>
      </c>
      <c r="C31" s="258"/>
      <c r="D31" s="258"/>
      <c r="E31" s="258"/>
      <c r="F31" s="258"/>
      <c r="G31" s="258"/>
      <c r="H31" s="258"/>
      <c r="I31" s="258"/>
      <c r="J31" s="258"/>
      <c r="K31" s="274"/>
    </row>
    <row r="32" spans="1:11" ht="27.75" customHeight="1" thickBot="1">
      <c r="A32" s="280" t="s">
        <v>7</v>
      </c>
      <c r="B32" s="281" t="s">
        <v>408</v>
      </c>
      <c r="C32" s="368">
        <f aca="true" t="shared" si="1" ref="C32:K32">SUM(C30:C31)</f>
        <v>57549308</v>
      </c>
      <c r="D32" s="368">
        <f t="shared" si="1"/>
        <v>54700000</v>
      </c>
      <c r="E32" s="368">
        <f t="shared" si="1"/>
        <v>56580000</v>
      </c>
      <c r="F32" s="368">
        <f t="shared" si="1"/>
        <v>0</v>
      </c>
      <c r="G32" s="368">
        <f t="shared" si="1"/>
        <v>0</v>
      </c>
      <c r="H32" s="368">
        <f t="shared" si="1"/>
        <v>0</v>
      </c>
      <c r="I32" s="368">
        <f t="shared" si="1"/>
        <v>44416564</v>
      </c>
      <c r="J32" s="368">
        <f t="shared" si="1"/>
        <v>47538483</v>
      </c>
      <c r="K32" s="371">
        <f t="shared" si="1"/>
        <v>44750000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 a 2/2017. (02.24.) önkormányzati rendelethez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tabSelected="1" view="pageLayout" workbookViewId="0" topLeftCell="A7">
      <selection activeCell="D3" sqref="D3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6" t="s">
        <v>0</v>
      </c>
      <c r="B1" s="516" t="s">
        <v>52</v>
      </c>
      <c r="C1" s="517" t="s">
        <v>414</v>
      </c>
      <c r="D1" s="518"/>
      <c r="E1" s="519"/>
    </row>
    <row r="2" spans="1:5" ht="51" customHeight="1" thickBot="1">
      <c r="A2" s="408"/>
      <c r="B2" s="408"/>
      <c r="C2" s="147" t="s">
        <v>417</v>
      </c>
      <c r="D2" s="147" t="s">
        <v>415</v>
      </c>
      <c r="E2" s="147" t="s">
        <v>41</v>
      </c>
    </row>
    <row r="3" spans="1:5" ht="27.75" customHeight="1">
      <c r="A3" s="6" t="s">
        <v>3</v>
      </c>
      <c r="B3" s="286" t="s">
        <v>416</v>
      </c>
      <c r="C3" s="13"/>
      <c r="D3" s="13"/>
      <c r="E3" s="13">
        <f aca="true" t="shared" si="0" ref="E3:E9">C3+D3</f>
        <v>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4" t="s">
        <v>23</v>
      </c>
      <c r="B10" s="284"/>
      <c r="C10" s="285">
        <f>SUM(C3:C9)</f>
        <v>0</v>
      </c>
      <c r="D10" s="285">
        <f>SUM(D3:D9)</f>
        <v>0</v>
      </c>
      <c r="E10" s="285">
        <f>SUM(E3:E9)</f>
        <v>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 2/2017. (02.24.)önkormányzati rendelethez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0"/>
  <sheetViews>
    <sheetView view="pageLayout" zoomScale="120" zoomScaleNormal="120" zoomScalePageLayoutView="120" workbookViewId="0" topLeftCell="A103">
      <selection activeCell="A2" sqref="A2:B2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hidden="1" customWidth="1"/>
    <col min="7" max="8" width="8.7109375" style="0" customWidth="1"/>
  </cols>
  <sheetData>
    <row r="1" spans="1:3" ht="15.75">
      <c r="A1" s="381" t="s">
        <v>82</v>
      </c>
      <c r="B1" s="381"/>
      <c r="C1" s="381"/>
    </row>
    <row r="2" spans="1:3" ht="13.5" thickBot="1">
      <c r="A2" s="388" t="s">
        <v>480</v>
      </c>
      <c r="B2" s="388"/>
      <c r="C2" s="194"/>
    </row>
    <row r="3" spans="1:6" ht="27.75" customHeight="1">
      <c r="A3" s="382" t="s">
        <v>329</v>
      </c>
      <c r="B3" s="384" t="s">
        <v>83</v>
      </c>
      <c r="C3" s="377" t="s">
        <v>472</v>
      </c>
      <c r="D3" s="373" t="s">
        <v>437</v>
      </c>
      <c r="E3" s="375" t="s">
        <v>438</v>
      </c>
      <c r="F3" s="375" t="s">
        <v>173</v>
      </c>
    </row>
    <row r="4" spans="1:6" ht="27.75" customHeight="1" thickBot="1">
      <c r="A4" s="383"/>
      <c r="B4" s="385"/>
      <c r="C4" s="378"/>
      <c r="D4" s="374"/>
      <c r="E4" s="376"/>
      <c r="F4" s="376"/>
    </row>
    <row r="5" spans="1:6" ht="13.5" thickBot="1">
      <c r="A5" s="189">
        <v>1</v>
      </c>
      <c r="B5" s="190">
        <v>2</v>
      </c>
      <c r="C5" s="350">
        <v>3</v>
      </c>
      <c r="D5" s="379" t="s">
        <v>451</v>
      </c>
      <c r="E5" s="380"/>
      <c r="F5" s="380"/>
    </row>
    <row r="6" spans="1:6" ht="12.75" customHeight="1" thickBot="1">
      <c r="A6" s="191" t="s">
        <v>124</v>
      </c>
      <c r="B6" s="192" t="s">
        <v>232</v>
      </c>
      <c r="C6" s="218">
        <f>SUM(C7:C12)</f>
        <v>92100666</v>
      </c>
      <c r="D6" s="345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126</v>
      </c>
      <c r="B7" s="31" t="s">
        <v>127</v>
      </c>
      <c r="C7" s="351">
        <v>63994728</v>
      </c>
    </row>
    <row r="8" spans="1:3" ht="12.75" customHeight="1">
      <c r="A8" s="60" t="s">
        <v>233</v>
      </c>
      <c r="B8" s="32" t="s">
        <v>234</v>
      </c>
      <c r="C8" s="351">
        <f>SUM(D8:F8)</f>
        <v>0</v>
      </c>
    </row>
    <row r="9" spans="1:3" ht="12.75" customHeight="1">
      <c r="A9" s="60" t="s">
        <v>235</v>
      </c>
      <c r="B9" s="32" t="s">
        <v>236</v>
      </c>
      <c r="C9" s="351">
        <f>SUM(D9:F9)</f>
        <v>0</v>
      </c>
    </row>
    <row r="10" spans="1:3" ht="12.75" customHeight="1">
      <c r="A10" s="60" t="s">
        <v>237</v>
      </c>
      <c r="B10" s="32" t="s">
        <v>238</v>
      </c>
      <c r="C10" s="351">
        <f>SUM(D10:F10)</f>
        <v>0</v>
      </c>
    </row>
    <row r="11" spans="1:3" ht="12.75" customHeight="1">
      <c r="A11" s="62" t="s">
        <v>239</v>
      </c>
      <c r="B11" s="32" t="s">
        <v>240</v>
      </c>
      <c r="C11" s="351">
        <f>SUM(D11:F11)</f>
        <v>0</v>
      </c>
    </row>
    <row r="12" spans="1:3" ht="12.75" customHeight="1" thickBot="1">
      <c r="A12" s="60" t="s">
        <v>128</v>
      </c>
      <c r="B12" s="32" t="s">
        <v>129</v>
      </c>
      <c r="C12" s="351">
        <v>28105938</v>
      </c>
    </row>
    <row r="13" spans="1:6" ht="12.75" customHeight="1" thickBot="1">
      <c r="A13" s="54" t="s">
        <v>130</v>
      </c>
      <c r="B13" s="36" t="s">
        <v>241</v>
      </c>
      <c r="C13" s="219">
        <f>SUM(C14:C18)</f>
        <v>13485599</v>
      </c>
      <c r="D13" s="346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242</v>
      </c>
      <c r="B14" s="31" t="s">
        <v>243</v>
      </c>
      <c r="C14" s="351">
        <v>9601601</v>
      </c>
    </row>
    <row r="15" spans="1:3" ht="12.75" customHeight="1">
      <c r="A15" s="63" t="s">
        <v>244</v>
      </c>
      <c r="B15" s="33" t="s">
        <v>245</v>
      </c>
      <c r="C15" s="351">
        <f>SUM(D15:F15)</f>
        <v>0</v>
      </c>
    </row>
    <row r="16" spans="1:3" ht="12.75" customHeight="1">
      <c r="A16" s="60" t="s">
        <v>246</v>
      </c>
      <c r="B16" s="32" t="s">
        <v>247</v>
      </c>
      <c r="C16" s="351">
        <f>SUM(D16:F16)</f>
        <v>0</v>
      </c>
    </row>
    <row r="17" spans="1:3" ht="12.75" customHeight="1">
      <c r="A17" s="60" t="s">
        <v>248</v>
      </c>
      <c r="B17" s="32" t="s">
        <v>249</v>
      </c>
      <c r="C17" s="351">
        <f>SUM(D17:F17)</f>
        <v>0</v>
      </c>
    </row>
    <row r="18" spans="1:3" ht="12.75" customHeight="1" thickBot="1">
      <c r="A18" s="64" t="s">
        <v>250</v>
      </c>
      <c r="B18" s="203" t="s">
        <v>251</v>
      </c>
      <c r="C18" s="351">
        <v>3883998</v>
      </c>
    </row>
    <row r="19" spans="1:6" s="12" customFormat="1" ht="12.75" customHeight="1" thickBot="1">
      <c r="A19" s="204" t="s">
        <v>132</v>
      </c>
      <c r="B19" s="36" t="s">
        <v>55</v>
      </c>
      <c r="C19" s="219">
        <f>C20+C21+C22+C23+C24+C28</f>
        <v>10737894</v>
      </c>
      <c r="D19" s="346">
        <f>D20+D21+D22+D23+D24+D28</f>
        <v>0</v>
      </c>
      <c r="E19" s="196">
        <f>E20+E21+E22+E23+E24+E28</f>
        <v>0</v>
      </c>
      <c r="F19" s="196">
        <f>F20+F21+F22+F23+F24+F28</f>
        <v>0</v>
      </c>
    </row>
    <row r="20" spans="1:3" ht="12.75" customHeight="1">
      <c r="A20" s="63" t="s">
        <v>133</v>
      </c>
      <c r="B20" s="33" t="s">
        <v>134</v>
      </c>
      <c r="C20" s="351">
        <f>SUM(D20:F20)</f>
        <v>0</v>
      </c>
    </row>
    <row r="21" spans="1:3" ht="12.75" customHeight="1">
      <c r="A21" s="60" t="s">
        <v>252</v>
      </c>
      <c r="B21" s="32" t="s">
        <v>253</v>
      </c>
      <c r="C21" s="351">
        <f>SUM(D21:F21)</f>
        <v>0</v>
      </c>
    </row>
    <row r="22" spans="1:3" ht="12.75" customHeight="1">
      <c r="A22" s="64" t="s">
        <v>254</v>
      </c>
      <c r="B22" s="203" t="s">
        <v>255</v>
      </c>
      <c r="C22" s="351">
        <f>SUM(D22:F22)</f>
        <v>0</v>
      </c>
    </row>
    <row r="23" spans="1:3" s="81" customFormat="1" ht="12.75" customHeight="1">
      <c r="A23" s="205" t="s">
        <v>135</v>
      </c>
      <c r="B23" s="32" t="s">
        <v>136</v>
      </c>
      <c r="C23" s="351">
        <v>1605542</v>
      </c>
    </row>
    <row r="24" spans="1:6" s="81" customFormat="1" ht="12.75" customHeight="1">
      <c r="A24" s="63" t="s">
        <v>137</v>
      </c>
      <c r="B24" s="33" t="s">
        <v>138</v>
      </c>
      <c r="C24" s="220">
        <v>9078954</v>
      </c>
      <c r="D24" s="347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450</v>
      </c>
      <c r="B25" s="207" t="s">
        <v>256</v>
      </c>
      <c r="C25" s="351">
        <v>6056656</v>
      </c>
    </row>
    <row r="26" spans="1:3" ht="12.75" customHeight="1">
      <c r="A26" s="206" t="s">
        <v>449</v>
      </c>
      <c r="B26" s="207" t="s">
        <v>257</v>
      </c>
      <c r="C26" s="351">
        <v>2251898</v>
      </c>
    </row>
    <row r="27" spans="1:3" ht="12.75" customHeight="1">
      <c r="A27" s="520" t="s">
        <v>473</v>
      </c>
      <c r="B27" s="521" t="s">
        <v>474</v>
      </c>
      <c r="C27" s="351">
        <v>770400</v>
      </c>
    </row>
    <row r="28" spans="1:3" ht="12.75" customHeight="1" thickBot="1">
      <c r="A28" s="64" t="s">
        <v>258</v>
      </c>
      <c r="B28" s="203" t="s">
        <v>259</v>
      </c>
      <c r="C28" s="351">
        <v>53398</v>
      </c>
    </row>
    <row r="29" spans="1:6" ht="12.75" customHeight="1" thickBot="1">
      <c r="A29" s="204" t="s">
        <v>139</v>
      </c>
      <c r="B29" s="36" t="s">
        <v>140</v>
      </c>
      <c r="C29" s="219">
        <f>SUM(C30:C40)</f>
        <v>18080152</v>
      </c>
      <c r="D29" s="346">
        <f>SUM(D30:D40)</f>
        <v>0</v>
      </c>
      <c r="E29" s="196">
        <f>SUM(E30:E40)</f>
        <v>0</v>
      </c>
      <c r="F29" s="196">
        <f>SUM(F30:F40)</f>
        <v>0</v>
      </c>
    </row>
    <row r="30" spans="1:3" ht="12.75" customHeight="1">
      <c r="A30" s="63" t="s">
        <v>260</v>
      </c>
      <c r="B30" s="33" t="s">
        <v>261</v>
      </c>
      <c r="C30" s="351">
        <v>2489509</v>
      </c>
    </row>
    <row r="31" spans="1:3" s="81" customFormat="1" ht="12.75" customHeight="1">
      <c r="A31" s="60" t="s">
        <v>262</v>
      </c>
      <c r="B31" s="33" t="s">
        <v>263</v>
      </c>
      <c r="C31" s="351">
        <v>3632080</v>
      </c>
    </row>
    <row r="32" spans="1:3" s="81" customFormat="1" ht="12.75" customHeight="1">
      <c r="A32" s="60" t="s">
        <v>264</v>
      </c>
      <c r="B32" s="32" t="s">
        <v>265</v>
      </c>
      <c r="C32" s="351">
        <f aca="true" t="shared" si="0" ref="C32:C39">SUM(D32:F32)</f>
        <v>0</v>
      </c>
    </row>
    <row r="33" spans="1:3" s="81" customFormat="1" ht="12.75" customHeight="1">
      <c r="A33" s="60" t="s">
        <v>266</v>
      </c>
      <c r="B33" s="32" t="s">
        <v>267</v>
      </c>
      <c r="C33" s="351">
        <f t="shared" si="0"/>
        <v>0</v>
      </c>
    </row>
    <row r="34" spans="1:3" s="81" customFormat="1" ht="12.75" customHeight="1">
      <c r="A34" s="60" t="s">
        <v>268</v>
      </c>
      <c r="B34" s="32" t="s">
        <v>269</v>
      </c>
      <c r="C34" s="351">
        <v>9302570</v>
      </c>
    </row>
    <row r="35" spans="1:3" s="81" customFormat="1" ht="12.75" customHeight="1">
      <c r="A35" s="60" t="s">
        <v>270</v>
      </c>
      <c r="B35" s="32" t="s">
        <v>271</v>
      </c>
      <c r="C35" s="351">
        <v>2555471</v>
      </c>
    </row>
    <row r="36" spans="1:3" s="81" customFormat="1" ht="12.75" customHeight="1">
      <c r="A36" s="64" t="s">
        <v>272</v>
      </c>
      <c r="B36" s="203" t="s">
        <v>273</v>
      </c>
      <c r="C36" s="351">
        <f t="shared" si="0"/>
        <v>0</v>
      </c>
    </row>
    <row r="37" spans="1:3" s="81" customFormat="1" ht="12.75" customHeight="1">
      <c r="A37" s="208" t="s">
        <v>274</v>
      </c>
      <c r="B37" s="209" t="s">
        <v>275</v>
      </c>
      <c r="C37" s="351">
        <v>100522</v>
      </c>
    </row>
    <row r="38" spans="1:3" s="81" customFormat="1" ht="12.75" customHeight="1">
      <c r="A38" s="63" t="s">
        <v>276</v>
      </c>
      <c r="B38" s="33" t="s">
        <v>277</v>
      </c>
      <c r="C38" s="351">
        <f t="shared" si="0"/>
        <v>0</v>
      </c>
    </row>
    <row r="39" spans="1:3" s="81" customFormat="1" ht="12.75" customHeight="1">
      <c r="A39" s="62" t="s">
        <v>278</v>
      </c>
      <c r="B39" s="33" t="s">
        <v>279</v>
      </c>
      <c r="C39" s="351">
        <f t="shared" si="0"/>
        <v>0</v>
      </c>
    </row>
    <row r="40" spans="1:3" s="81" customFormat="1" ht="12.75" customHeight="1" thickBot="1">
      <c r="A40" s="64" t="s">
        <v>280</v>
      </c>
      <c r="B40" s="221" t="s">
        <v>281</v>
      </c>
      <c r="C40" s="351"/>
    </row>
    <row r="41" spans="1:6" ht="12.75" customHeight="1" thickBot="1">
      <c r="A41" s="54" t="s">
        <v>141</v>
      </c>
      <c r="B41" s="36" t="s">
        <v>142</v>
      </c>
      <c r="C41" s="218">
        <f>SUM(C42:C46)</f>
        <v>0</v>
      </c>
      <c r="D41" s="345">
        <f>SUM(D42:D46)</f>
        <v>0</v>
      </c>
      <c r="E41" s="195">
        <f>SUM(E42:E46)</f>
        <v>0</v>
      </c>
      <c r="F41" s="195">
        <f>SUM(F42:F46)</f>
        <v>0</v>
      </c>
    </row>
    <row r="42" spans="1:3" ht="12.75" customHeight="1">
      <c r="A42" s="63" t="s">
        <v>282</v>
      </c>
      <c r="B42" s="33" t="s">
        <v>283</v>
      </c>
      <c r="C42" s="351">
        <f>SUM(D42:F42)</f>
        <v>0</v>
      </c>
    </row>
    <row r="43" spans="1:3" ht="12.75" customHeight="1">
      <c r="A43" s="60" t="s">
        <v>284</v>
      </c>
      <c r="B43" s="32" t="s">
        <v>285</v>
      </c>
      <c r="C43" s="351">
        <f>SUM(D43:F43)</f>
        <v>0</v>
      </c>
    </row>
    <row r="44" spans="1:3" ht="12.75" customHeight="1">
      <c r="A44" s="205" t="s">
        <v>286</v>
      </c>
      <c r="B44" s="32" t="s">
        <v>287</v>
      </c>
      <c r="C44" s="351">
        <f>SUM(D44:F44)</f>
        <v>0</v>
      </c>
    </row>
    <row r="45" spans="1:3" ht="12.75" customHeight="1">
      <c r="A45" s="205" t="s">
        <v>288</v>
      </c>
      <c r="B45" s="32" t="s">
        <v>289</v>
      </c>
      <c r="C45" s="351">
        <f>SUM(D45:F45)</f>
        <v>0</v>
      </c>
    </row>
    <row r="46" spans="1:3" ht="12.75" customHeight="1" thickBot="1">
      <c r="A46" s="211" t="s">
        <v>290</v>
      </c>
      <c r="B46" s="212" t="s">
        <v>291</v>
      </c>
      <c r="C46" s="351">
        <f>SUM(D46:F46)</f>
        <v>0</v>
      </c>
    </row>
    <row r="47" spans="1:6" ht="12.75" customHeight="1" thickBot="1">
      <c r="A47" s="65" t="s">
        <v>143</v>
      </c>
      <c r="B47" s="34" t="s">
        <v>144</v>
      </c>
      <c r="C47" s="219">
        <f>SUM(C48:C52)</f>
        <v>0</v>
      </c>
      <c r="D47" s="346">
        <f>SUM(D48:D52)</f>
        <v>0</v>
      </c>
      <c r="E47" s="196">
        <f>SUM(E48:E52)</f>
        <v>0</v>
      </c>
      <c r="F47" s="196">
        <f>SUM(F48:F52)</f>
        <v>0</v>
      </c>
    </row>
    <row r="48" spans="1:3" ht="12.75" customHeight="1">
      <c r="A48" s="213" t="s">
        <v>292</v>
      </c>
      <c r="B48" s="214" t="s">
        <v>293</v>
      </c>
      <c r="C48" s="351">
        <f>SUM(D48:F48)</f>
        <v>0</v>
      </c>
    </row>
    <row r="49" spans="1:3" ht="12.75" customHeight="1">
      <c r="A49" s="210" t="s">
        <v>294</v>
      </c>
      <c r="B49" s="209" t="s">
        <v>295</v>
      </c>
      <c r="C49" s="351">
        <f>SUM(D49:F49)</f>
        <v>0</v>
      </c>
    </row>
    <row r="50" spans="1:3" ht="12.75" customHeight="1">
      <c r="A50" s="60" t="s">
        <v>296</v>
      </c>
      <c r="B50" s="209" t="s">
        <v>297</v>
      </c>
      <c r="C50" s="351">
        <f>SUM(D50:F50)</f>
        <v>0</v>
      </c>
    </row>
    <row r="51" spans="1:3" ht="12.75" customHeight="1">
      <c r="A51" s="60" t="s">
        <v>298</v>
      </c>
      <c r="B51" s="209" t="s">
        <v>299</v>
      </c>
      <c r="C51" s="351">
        <f>SUM(D51:F51)</f>
        <v>0</v>
      </c>
    </row>
    <row r="52" spans="1:3" ht="12.75" customHeight="1" thickBot="1">
      <c r="A52" s="64" t="s">
        <v>300</v>
      </c>
      <c r="B52" s="203" t="s">
        <v>301</v>
      </c>
      <c r="C52" s="351"/>
    </row>
    <row r="53" spans="1:6" ht="12.75" customHeight="1" thickBot="1">
      <c r="A53" s="204" t="s">
        <v>145</v>
      </c>
      <c r="B53" s="36" t="s">
        <v>146</v>
      </c>
      <c r="C53" s="219">
        <f>SUM(C54:C58)</f>
        <v>572559</v>
      </c>
      <c r="D53" s="346">
        <f>SUM(D54:D58)</f>
        <v>0</v>
      </c>
      <c r="E53" s="196">
        <f>SUM(E54:E58)</f>
        <v>0</v>
      </c>
      <c r="F53" s="196">
        <f>SUM(F54:F58)</f>
        <v>0</v>
      </c>
    </row>
    <row r="54" spans="1:3" ht="12.75" customHeight="1">
      <c r="A54" s="63" t="s">
        <v>303</v>
      </c>
      <c r="B54" s="33" t="s">
        <v>304</v>
      </c>
      <c r="C54" s="351">
        <f>SUM(D54:F54)</f>
        <v>0</v>
      </c>
    </row>
    <row r="55" spans="1:3" ht="12.75" customHeight="1">
      <c r="A55" s="60" t="s">
        <v>305</v>
      </c>
      <c r="B55" s="209" t="s">
        <v>306</v>
      </c>
      <c r="C55" s="351">
        <f>SUM(D55:F55)</f>
        <v>0</v>
      </c>
    </row>
    <row r="56" spans="1:3" ht="12.75" customHeight="1">
      <c r="A56" s="60" t="s">
        <v>307</v>
      </c>
      <c r="B56" s="209" t="s">
        <v>308</v>
      </c>
      <c r="C56" s="351">
        <f>SUM(D56:F56)</f>
        <v>0</v>
      </c>
    </row>
    <row r="57" spans="1:3" ht="12.75" customHeight="1">
      <c r="A57" s="60" t="s">
        <v>302</v>
      </c>
      <c r="B57" s="209" t="s">
        <v>309</v>
      </c>
      <c r="C57" s="351">
        <v>29400</v>
      </c>
    </row>
    <row r="58" spans="1:3" ht="12.75" customHeight="1" thickBot="1">
      <c r="A58" s="64" t="s">
        <v>310</v>
      </c>
      <c r="B58" s="203" t="s">
        <v>311</v>
      </c>
      <c r="C58" s="351">
        <v>543159</v>
      </c>
    </row>
    <row r="59" spans="1:6" ht="22.5" customHeight="1" thickBot="1">
      <c r="A59" s="215" t="s">
        <v>312</v>
      </c>
      <c r="B59" s="216" t="s">
        <v>313</v>
      </c>
      <c r="C59" s="222">
        <f>C6+C13+C19+C29+C41+C47+C53</f>
        <v>134976870</v>
      </c>
      <c r="D59" s="348">
        <f>D6+D13+D19+D29+D41+D47+D53</f>
        <v>0</v>
      </c>
      <c r="E59" s="217">
        <f>E6+E13+E19+E29+E41+E47+E53</f>
        <v>0</v>
      </c>
      <c r="F59" s="217">
        <f>F6+F13+F19+F29+F41+F47+F53</f>
        <v>0</v>
      </c>
    </row>
    <row r="60" spans="1:6" s="81" customFormat="1" ht="12.75" customHeight="1" thickBot="1">
      <c r="A60" s="204" t="s">
        <v>147</v>
      </c>
      <c r="B60" s="34" t="s">
        <v>149</v>
      </c>
      <c r="C60" s="219">
        <f>SUM(C61:C72)</f>
        <v>13124885</v>
      </c>
      <c r="D60" s="346">
        <f>SUM(D61:D72)</f>
        <v>0</v>
      </c>
      <c r="E60" s="196">
        <f>SUM(E61:E72)</f>
        <v>0</v>
      </c>
      <c r="F60" s="196">
        <f>SUM(F61:F72)</f>
        <v>0</v>
      </c>
    </row>
    <row r="61" spans="1:3" s="81" customFormat="1" ht="12.75" customHeight="1">
      <c r="A61" s="63" t="s">
        <v>314</v>
      </c>
      <c r="B61" s="214" t="s">
        <v>222</v>
      </c>
      <c r="C61" s="351"/>
    </row>
    <row r="62" spans="1:3" s="81" customFormat="1" ht="12.75" customHeight="1">
      <c r="A62" s="63" t="s">
        <v>315</v>
      </c>
      <c r="B62" s="214" t="s">
        <v>223</v>
      </c>
      <c r="C62" s="351">
        <f aca="true" t="shared" si="1" ref="C62:C72">SUM(D62:F62)</f>
        <v>0</v>
      </c>
    </row>
    <row r="63" spans="1:3" s="81" customFormat="1" ht="12.75" customHeight="1">
      <c r="A63" s="63" t="s">
        <v>150</v>
      </c>
      <c r="B63" s="214" t="s">
        <v>151</v>
      </c>
      <c r="C63" s="351">
        <v>11146091</v>
      </c>
    </row>
    <row r="64" spans="1:3" s="81" customFormat="1" ht="12.75" customHeight="1">
      <c r="A64" s="63" t="s">
        <v>152</v>
      </c>
      <c r="B64" s="214" t="s">
        <v>153</v>
      </c>
      <c r="C64" s="351">
        <v>1978794</v>
      </c>
    </row>
    <row r="65" spans="1:3" s="81" customFormat="1" ht="12.75" customHeight="1">
      <c r="A65" s="63" t="s">
        <v>316</v>
      </c>
      <c r="B65" s="214" t="s">
        <v>317</v>
      </c>
      <c r="C65" s="351">
        <f t="shared" si="1"/>
        <v>0</v>
      </c>
    </row>
    <row r="66" spans="1:3" s="81" customFormat="1" ht="12.75" customHeight="1">
      <c r="A66" s="63" t="s">
        <v>154</v>
      </c>
      <c r="B66" s="214" t="s">
        <v>155</v>
      </c>
      <c r="C66" s="351">
        <f t="shared" si="1"/>
        <v>0</v>
      </c>
    </row>
    <row r="67" spans="1:3" s="81" customFormat="1" ht="12.75" customHeight="1">
      <c r="A67" s="63" t="s">
        <v>318</v>
      </c>
      <c r="B67" s="214" t="s">
        <v>319</v>
      </c>
      <c r="C67" s="351">
        <f t="shared" si="1"/>
        <v>0</v>
      </c>
    </row>
    <row r="68" spans="1:3" s="81" customFormat="1" ht="12.75" customHeight="1">
      <c r="A68" s="63" t="s">
        <v>320</v>
      </c>
      <c r="B68" s="214" t="s">
        <v>321</v>
      </c>
      <c r="C68" s="351">
        <f t="shared" si="1"/>
        <v>0</v>
      </c>
    </row>
    <row r="69" spans="1:3" s="81" customFormat="1" ht="12.75" customHeight="1">
      <c r="A69" s="63" t="s">
        <v>322</v>
      </c>
      <c r="B69" s="214" t="s">
        <v>224</v>
      </c>
      <c r="C69" s="351">
        <f t="shared" si="1"/>
        <v>0</v>
      </c>
    </row>
    <row r="70" spans="1:3" s="81" customFormat="1" ht="12.75" customHeight="1">
      <c r="A70" s="62" t="s">
        <v>323</v>
      </c>
      <c r="B70" s="223" t="s">
        <v>225</v>
      </c>
      <c r="C70" s="351">
        <f t="shared" si="1"/>
        <v>0</v>
      </c>
    </row>
    <row r="71" spans="1:3" s="81" customFormat="1" ht="12.75" customHeight="1">
      <c r="A71" s="60" t="s">
        <v>324</v>
      </c>
      <c r="B71" s="209" t="s">
        <v>325</v>
      </c>
      <c r="C71" s="351">
        <f t="shared" si="1"/>
        <v>0</v>
      </c>
    </row>
    <row r="72" spans="1:3" s="81" customFormat="1" ht="12.75" customHeight="1" thickBot="1">
      <c r="A72" s="64" t="s">
        <v>326</v>
      </c>
      <c r="B72" s="212" t="s">
        <v>327</v>
      </c>
      <c r="C72" s="351">
        <f t="shared" si="1"/>
        <v>0</v>
      </c>
    </row>
    <row r="73" spans="1:6" s="81" customFormat="1" ht="22.5" customHeight="1" thickBot="1">
      <c r="A73" s="224" t="s">
        <v>328</v>
      </c>
      <c r="B73" s="225" t="s">
        <v>375</v>
      </c>
      <c r="C73" s="352">
        <f>C59+C60</f>
        <v>148101755</v>
      </c>
      <c r="D73" s="349">
        <f>D59+D60</f>
        <v>0</v>
      </c>
      <c r="E73" s="226">
        <f>E59+E60</f>
        <v>0</v>
      </c>
      <c r="F73" s="226">
        <f>F59+F60</f>
        <v>0</v>
      </c>
    </row>
    <row r="74" spans="1:3" ht="12.75" customHeight="1">
      <c r="A74" s="381" t="s">
        <v>89</v>
      </c>
      <c r="B74" s="381"/>
      <c r="C74" s="381"/>
    </row>
    <row r="75" spans="1:3" ht="12.75" customHeight="1" thickBot="1">
      <c r="A75" s="389"/>
      <c r="B75" s="389"/>
      <c r="C75" s="198"/>
    </row>
    <row r="76" spans="1:6" ht="27.75" customHeight="1">
      <c r="A76" s="382" t="s">
        <v>329</v>
      </c>
      <c r="B76" s="384" t="s">
        <v>330</v>
      </c>
      <c r="C76" s="377" t="s">
        <v>472</v>
      </c>
      <c r="D76" s="373" t="s">
        <v>437</v>
      </c>
      <c r="E76" s="375" t="s">
        <v>438</v>
      </c>
      <c r="F76" s="375" t="s">
        <v>173</v>
      </c>
    </row>
    <row r="77" spans="1:6" ht="27.75" customHeight="1" thickBot="1">
      <c r="A77" s="383"/>
      <c r="B77" s="385"/>
      <c r="C77" s="378"/>
      <c r="D77" s="374"/>
      <c r="E77" s="376"/>
      <c r="F77" s="376"/>
    </row>
    <row r="78" spans="1:3" ht="12.75" customHeight="1" thickBot="1">
      <c r="A78" s="189">
        <v>1</v>
      </c>
      <c r="B78" s="190">
        <v>2</v>
      </c>
      <c r="C78" s="350">
        <v>3</v>
      </c>
    </row>
    <row r="79" spans="1:6" ht="12.75" customHeight="1" thickBot="1">
      <c r="A79" s="59" t="s">
        <v>157</v>
      </c>
      <c r="B79" s="55" t="s">
        <v>67</v>
      </c>
      <c r="C79" s="199">
        <f>SUM(C80:C90)</f>
        <v>24525625</v>
      </c>
      <c r="D79" s="353">
        <f>SUM(D80:D90)</f>
        <v>0</v>
      </c>
      <c r="E79" s="228">
        <f>SUM(E80:E90)</f>
        <v>0</v>
      </c>
      <c r="F79" s="228">
        <f>SUM(F80:F90)</f>
        <v>0</v>
      </c>
    </row>
    <row r="80" spans="1:3" ht="12.75" customHeight="1">
      <c r="A80" s="61" t="s">
        <v>331</v>
      </c>
      <c r="B80" s="31" t="s">
        <v>332</v>
      </c>
      <c r="C80" s="351">
        <v>17768981</v>
      </c>
    </row>
    <row r="81" spans="1:3" ht="12.75" customHeight="1">
      <c r="A81" s="63" t="s">
        <v>475</v>
      </c>
      <c r="B81" s="33" t="s">
        <v>476</v>
      </c>
      <c r="C81" s="351">
        <v>260000</v>
      </c>
    </row>
    <row r="82" spans="1:3" ht="12.75" customHeight="1">
      <c r="A82" s="60" t="s">
        <v>333</v>
      </c>
      <c r="B82" s="32" t="s">
        <v>334</v>
      </c>
      <c r="C82" s="351">
        <f>SUM(D82:F82)</f>
        <v>0</v>
      </c>
    </row>
    <row r="83" spans="1:3" ht="12.75" customHeight="1">
      <c r="A83" s="60" t="s">
        <v>377</v>
      </c>
      <c r="B83" s="32" t="s">
        <v>378</v>
      </c>
      <c r="C83" s="351">
        <f>SUM(D83:F83)</f>
        <v>0</v>
      </c>
    </row>
    <row r="84" spans="1:3" ht="12.75" customHeight="1">
      <c r="A84" s="60" t="s">
        <v>335</v>
      </c>
      <c r="B84" s="32" t="s">
        <v>336</v>
      </c>
      <c r="C84" s="351">
        <v>540817</v>
      </c>
    </row>
    <row r="85" spans="1:3" ht="12.75" customHeight="1">
      <c r="A85" s="60" t="s">
        <v>337</v>
      </c>
      <c r="B85" s="56" t="s">
        <v>338</v>
      </c>
      <c r="C85" s="351">
        <v>208698</v>
      </c>
    </row>
    <row r="86" spans="1:3" ht="12.75" customHeight="1">
      <c r="A86" s="64" t="s">
        <v>465</v>
      </c>
      <c r="B86" s="57" t="s">
        <v>466</v>
      </c>
      <c r="C86" s="351">
        <v>48000</v>
      </c>
    </row>
    <row r="87" spans="1:3" ht="12.75" customHeight="1">
      <c r="A87" s="64" t="s">
        <v>339</v>
      </c>
      <c r="B87" s="57" t="s">
        <v>340</v>
      </c>
      <c r="C87" s="351">
        <v>92930</v>
      </c>
    </row>
    <row r="88" spans="1:3" ht="12.75" customHeight="1">
      <c r="A88" s="208" t="s">
        <v>341</v>
      </c>
      <c r="B88" s="209" t="s">
        <v>342</v>
      </c>
      <c r="C88" s="351">
        <v>5506199</v>
      </c>
    </row>
    <row r="89" spans="1:3" ht="12.75" customHeight="1">
      <c r="A89" s="63" t="s">
        <v>343</v>
      </c>
      <c r="B89" s="33" t="s">
        <v>344</v>
      </c>
      <c r="C89" s="351">
        <v>100000</v>
      </c>
    </row>
    <row r="90" spans="1:3" ht="12.75" customHeight="1" thickBot="1">
      <c r="A90" s="62" t="s">
        <v>345</v>
      </c>
      <c r="B90" s="203" t="s">
        <v>346</v>
      </c>
      <c r="C90" s="357"/>
    </row>
    <row r="91" spans="1:3" ht="13.5" customHeight="1" thickBot="1">
      <c r="A91" s="204" t="s">
        <v>158</v>
      </c>
      <c r="B91" s="36" t="s">
        <v>347</v>
      </c>
      <c r="C91" s="358">
        <v>4386712</v>
      </c>
    </row>
    <row r="92" spans="1:6" ht="12.75" customHeight="1" thickBot="1">
      <c r="A92" s="204" t="s">
        <v>159</v>
      </c>
      <c r="B92" s="36" t="s">
        <v>56</v>
      </c>
      <c r="C92" s="200">
        <f>SUM(C93:C97)</f>
        <v>20756035</v>
      </c>
      <c r="D92" s="354">
        <f>SUM(D93:D97)</f>
        <v>0</v>
      </c>
      <c r="E92" s="227">
        <f>SUM(E93:E97)</f>
        <v>0</v>
      </c>
      <c r="F92" s="227">
        <f>SUM(F93:F97)</f>
        <v>0</v>
      </c>
    </row>
    <row r="93" spans="1:3" ht="12.75" customHeight="1">
      <c r="A93" s="63" t="s">
        <v>348</v>
      </c>
      <c r="B93" s="33" t="s">
        <v>349</v>
      </c>
      <c r="C93" s="351">
        <v>7002997</v>
      </c>
    </row>
    <row r="94" spans="1:3" ht="12.75" customHeight="1">
      <c r="A94" s="63" t="s">
        <v>350</v>
      </c>
      <c r="B94" s="32" t="s">
        <v>351</v>
      </c>
      <c r="C94" s="351">
        <v>492053</v>
      </c>
    </row>
    <row r="95" spans="1:3" ht="12.75" customHeight="1">
      <c r="A95" s="63" t="s">
        <v>352</v>
      </c>
      <c r="B95" s="32" t="s">
        <v>353</v>
      </c>
      <c r="C95" s="351">
        <v>6312884</v>
      </c>
    </row>
    <row r="96" spans="1:3" ht="12.75" customHeight="1">
      <c r="A96" s="63" t="s">
        <v>354</v>
      </c>
      <c r="B96" s="32" t="s">
        <v>355</v>
      </c>
      <c r="C96" s="351">
        <f>SUM(D96:F96)</f>
        <v>0</v>
      </c>
    </row>
    <row r="97" spans="1:3" ht="12.75" customHeight="1">
      <c r="A97" s="62" t="s">
        <v>356</v>
      </c>
      <c r="B97" s="229" t="s">
        <v>357</v>
      </c>
      <c r="C97" s="357">
        <v>6948101</v>
      </c>
    </row>
    <row r="98" spans="1:3" ht="12.75" customHeight="1" thickBot="1">
      <c r="A98" s="62" t="s">
        <v>477</v>
      </c>
      <c r="B98" s="522" t="s">
        <v>478</v>
      </c>
      <c r="C98" s="523">
        <v>36000</v>
      </c>
    </row>
    <row r="99" spans="1:3" ht="12.75" customHeight="1" thickBot="1">
      <c r="A99" s="204" t="s">
        <v>479</v>
      </c>
      <c r="B99" s="230" t="s">
        <v>70</v>
      </c>
      <c r="C99" s="219">
        <v>6224000</v>
      </c>
    </row>
    <row r="100" spans="1:6" ht="12.75" customHeight="1" thickBot="1">
      <c r="A100" s="204" t="s">
        <v>161</v>
      </c>
      <c r="B100" s="230" t="s">
        <v>71</v>
      </c>
      <c r="C100" s="200">
        <v>13965723</v>
      </c>
      <c r="D100" s="354">
        <f>D101+D102</f>
        <v>0</v>
      </c>
      <c r="E100" s="227">
        <f>E101+E102</f>
        <v>0</v>
      </c>
      <c r="F100" s="227">
        <f>F101+F102</f>
        <v>0</v>
      </c>
    </row>
    <row r="101" spans="1:3" ht="12.75" customHeight="1">
      <c r="A101" s="231" t="s">
        <v>358</v>
      </c>
      <c r="B101" s="35" t="s">
        <v>359</v>
      </c>
      <c r="C101" s="351">
        <v>10275105</v>
      </c>
    </row>
    <row r="102" spans="1:3" ht="12.75" customHeight="1">
      <c r="A102" s="232" t="s">
        <v>360</v>
      </c>
      <c r="B102" s="212" t="s">
        <v>361</v>
      </c>
      <c r="C102" s="351">
        <f>SUM(D102:F102)</f>
        <v>0</v>
      </c>
    </row>
    <row r="103" spans="1:3" ht="12.75" customHeight="1" thickBot="1">
      <c r="A103" s="282" t="s">
        <v>413</v>
      </c>
      <c r="B103" s="283" t="s">
        <v>57</v>
      </c>
      <c r="C103" s="351">
        <v>3690618</v>
      </c>
    </row>
    <row r="104" spans="1:6" ht="12.75" customHeight="1" thickBot="1">
      <c r="A104" s="65" t="s">
        <v>162</v>
      </c>
      <c r="B104" s="34" t="s">
        <v>163</v>
      </c>
      <c r="C104" s="200">
        <v>6576550</v>
      </c>
      <c r="D104" s="354">
        <f>D106+D108+D109</f>
        <v>0</v>
      </c>
      <c r="E104" s="227">
        <f>E106+E108+E109</f>
        <v>0</v>
      </c>
      <c r="F104" s="227">
        <f>F106+F108+F109</f>
        <v>0</v>
      </c>
    </row>
    <row r="105" spans="1:3" ht="12.75" customHeight="1">
      <c r="A105" s="213" t="s">
        <v>439</v>
      </c>
      <c r="B105" s="214" t="s">
        <v>440</v>
      </c>
      <c r="C105" s="351">
        <v>4915000</v>
      </c>
    </row>
    <row r="106" spans="1:3" ht="12.75" customHeight="1">
      <c r="A106" s="213" t="s">
        <v>362</v>
      </c>
      <c r="B106" s="214" t="s">
        <v>363</v>
      </c>
      <c r="C106" s="351"/>
    </row>
    <row r="107" spans="1:3" ht="12.75" customHeight="1">
      <c r="A107" s="213" t="s">
        <v>441</v>
      </c>
      <c r="B107" s="214" t="s">
        <v>442</v>
      </c>
      <c r="C107" s="351">
        <f>SUM(D107:F107)</f>
        <v>0</v>
      </c>
    </row>
    <row r="108" spans="1:3" ht="12.75" customHeight="1">
      <c r="A108" s="208" t="s">
        <v>364</v>
      </c>
      <c r="B108" s="209" t="s">
        <v>365</v>
      </c>
      <c r="C108" s="351">
        <v>274015</v>
      </c>
    </row>
    <row r="109" spans="1:3" ht="12.75" customHeight="1" thickBot="1">
      <c r="A109" s="232" t="s">
        <v>366</v>
      </c>
      <c r="B109" s="212" t="s">
        <v>367</v>
      </c>
      <c r="C109" s="351">
        <v>1387535</v>
      </c>
    </row>
    <row r="110" spans="1:6" ht="12.75" customHeight="1" thickBot="1">
      <c r="A110" s="65" t="s">
        <v>164</v>
      </c>
      <c r="B110" s="34" t="s">
        <v>73</v>
      </c>
      <c r="C110" s="199">
        <f>SUM(C111:C113)</f>
        <v>21422587</v>
      </c>
      <c r="D110" s="353">
        <f>SUM(D111:D113)</f>
        <v>0</v>
      </c>
      <c r="E110" s="228">
        <f>SUM(E111:E113)</f>
        <v>0</v>
      </c>
      <c r="F110" s="228">
        <f>SUM(F111:F113)</f>
        <v>0</v>
      </c>
    </row>
    <row r="111" spans="1:3" ht="12.75" customHeight="1">
      <c r="A111" s="343" t="s">
        <v>443</v>
      </c>
      <c r="B111" s="35" t="s">
        <v>444</v>
      </c>
      <c r="C111" s="351">
        <v>17939419</v>
      </c>
    </row>
    <row r="112" spans="1:3" ht="12.75" customHeight="1">
      <c r="A112" s="210" t="s">
        <v>445</v>
      </c>
      <c r="B112" s="209" t="s">
        <v>446</v>
      </c>
      <c r="C112" s="351">
        <f>SUM(D112:F112)</f>
        <v>0</v>
      </c>
    </row>
    <row r="113" spans="1:3" ht="12.75" customHeight="1" thickBot="1">
      <c r="A113" s="344" t="s">
        <v>447</v>
      </c>
      <c r="B113" s="283" t="s">
        <v>448</v>
      </c>
      <c r="C113" s="351">
        <v>3483168</v>
      </c>
    </row>
    <row r="114" spans="1:6" ht="12.75" customHeight="1" thickBot="1">
      <c r="A114" s="65" t="s">
        <v>165</v>
      </c>
      <c r="B114" s="34" t="s">
        <v>92</v>
      </c>
      <c r="C114" s="200">
        <v>600000</v>
      </c>
      <c r="D114" s="354">
        <f>D115</f>
        <v>0</v>
      </c>
      <c r="E114" s="227">
        <f>E115</f>
        <v>0</v>
      </c>
      <c r="F114" s="227">
        <f>F115</f>
        <v>0</v>
      </c>
    </row>
    <row r="115" spans="1:3" ht="12.75" customHeight="1" thickBot="1">
      <c r="A115" s="233" t="s">
        <v>368</v>
      </c>
      <c r="B115" s="223" t="s">
        <v>369</v>
      </c>
      <c r="C115" s="351">
        <v>600000</v>
      </c>
    </row>
    <row r="116" spans="1:6" ht="27.75" customHeight="1" thickBot="1">
      <c r="A116" s="215" t="s">
        <v>370</v>
      </c>
      <c r="B116" s="216" t="s">
        <v>371</v>
      </c>
      <c r="C116" s="235">
        <v>98493232</v>
      </c>
      <c r="D116" s="355">
        <f>D79+D91+D92+D99+D100+D104+D110+D114</f>
        <v>0</v>
      </c>
      <c r="E116" s="234">
        <f>E79+E91+E92+E99+E100+E104+E110+E114</f>
        <v>0</v>
      </c>
      <c r="F116" s="234">
        <f>F79+F91+F92+F99+F100+F104+F110+F114</f>
        <v>0</v>
      </c>
    </row>
    <row r="117" spans="1:6" ht="12.75" customHeight="1" thickBot="1">
      <c r="A117" s="204" t="s">
        <v>166</v>
      </c>
      <c r="B117" s="36" t="s">
        <v>167</v>
      </c>
      <c r="C117" s="200">
        <f>SUM(C118:C120)</f>
        <v>49608523</v>
      </c>
      <c r="D117" s="354">
        <f>SUM(D118:D120)</f>
        <v>0</v>
      </c>
      <c r="E117" s="227">
        <f>SUM(E118:E120)</f>
        <v>0</v>
      </c>
      <c r="F117" s="227">
        <f>SUM(F118:F120)</f>
        <v>0</v>
      </c>
    </row>
    <row r="118" spans="1:3" ht="12.75" customHeight="1">
      <c r="A118" s="63" t="s">
        <v>168</v>
      </c>
      <c r="B118" s="33" t="s">
        <v>169</v>
      </c>
      <c r="C118" s="351">
        <v>2096217</v>
      </c>
    </row>
    <row r="119" spans="1:3" ht="12.75" customHeight="1">
      <c r="A119" s="63" t="s">
        <v>170</v>
      </c>
      <c r="B119" s="33" t="s">
        <v>114</v>
      </c>
      <c r="C119" s="351">
        <v>47512306</v>
      </c>
    </row>
    <row r="120" spans="1:3" ht="12.75" customHeight="1" thickBot="1">
      <c r="A120" s="63" t="s">
        <v>372</v>
      </c>
      <c r="B120" s="33" t="s">
        <v>373</v>
      </c>
      <c r="C120" s="351">
        <f>SUM(D120:F120)</f>
        <v>0</v>
      </c>
    </row>
    <row r="121" spans="1:6" ht="27.75" customHeight="1" thickBot="1">
      <c r="A121" s="236" t="s">
        <v>374</v>
      </c>
      <c r="B121" s="237" t="s">
        <v>376</v>
      </c>
      <c r="C121" s="239">
        <f>C116+C117</f>
        <v>148101755</v>
      </c>
      <c r="D121" s="356">
        <f>D116+D117</f>
        <v>0</v>
      </c>
      <c r="E121" s="238">
        <f>E116+E117</f>
        <v>0</v>
      </c>
      <c r="F121" s="238">
        <f>F116+F117</f>
        <v>0</v>
      </c>
    </row>
    <row r="122" spans="1:3" ht="12.75" customHeight="1">
      <c r="A122" s="386"/>
      <c r="B122" s="386"/>
      <c r="C122" s="387"/>
    </row>
    <row r="123" spans="1:3" ht="12.75" customHeight="1">
      <c r="A123" s="66"/>
      <c r="B123" s="58"/>
      <c r="C123" s="201"/>
    </row>
    <row r="124" spans="1:3" ht="12.75" customHeight="1">
      <c r="A124" s="66"/>
      <c r="B124" s="58"/>
      <c r="C124" s="201"/>
    </row>
    <row r="125" spans="1:3" ht="12.75" customHeight="1">
      <c r="A125" s="66"/>
      <c r="B125" s="58"/>
      <c r="C125" s="201"/>
    </row>
    <row r="126" spans="1:3" ht="12.75" customHeight="1">
      <c r="A126" s="66"/>
      <c r="B126" s="58"/>
      <c r="C126" s="201"/>
    </row>
    <row r="127" spans="1:3" ht="12.75" customHeight="1">
      <c r="A127" s="66"/>
      <c r="B127" s="58"/>
      <c r="C127" s="201"/>
    </row>
    <row r="128" spans="1:3" ht="12.75" customHeight="1">
      <c r="A128" s="66"/>
      <c r="B128" s="58"/>
      <c r="C128" s="201"/>
    </row>
    <row r="129" spans="1:3" ht="12.75" customHeight="1">
      <c r="A129" s="66"/>
      <c r="B129" s="58"/>
      <c r="C129" s="201"/>
    </row>
    <row r="130" spans="1:3" ht="12.75" customHeight="1">
      <c r="A130" s="66"/>
      <c r="B130" s="58"/>
      <c r="C130" s="201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8">
    <mergeCell ref="A1:C1"/>
    <mergeCell ref="A76:A77"/>
    <mergeCell ref="B76:B77"/>
    <mergeCell ref="A74:C74"/>
    <mergeCell ref="A122:C122"/>
    <mergeCell ref="A2:B2"/>
    <mergeCell ref="A75:B75"/>
    <mergeCell ref="A3:A4"/>
    <mergeCell ref="B3:B4"/>
    <mergeCell ref="C3:C4"/>
    <mergeCell ref="D3:D4"/>
    <mergeCell ref="E3:E4"/>
    <mergeCell ref="F3:F4"/>
    <mergeCell ref="C76:C77"/>
    <mergeCell ref="D76:D77"/>
    <mergeCell ref="E76:E77"/>
    <mergeCell ref="F76:F77"/>
    <mergeCell ref="D5:F5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8" scale="80" r:id="rId1"/>
  <headerFooter alignWithMargins="0">
    <oddHeader>&amp;R&amp;"Arial,Dőlt"1. melléklet a  2/2018. (05.10.)önkormányzati rendelethez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zoomScalePageLayoutView="120" workbookViewId="0" topLeftCell="A7">
      <selection activeCell="E12" sqref="E12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92" t="s">
        <v>49</v>
      </c>
      <c r="B1" s="395" t="s">
        <v>50</v>
      </c>
      <c r="C1" s="396"/>
      <c r="D1" s="297" t="s">
        <v>51</v>
      </c>
      <c r="E1" s="159"/>
    </row>
    <row r="2" spans="1:5" ht="15" customHeight="1">
      <c r="A2" s="393"/>
      <c r="B2" s="397" t="s">
        <v>52</v>
      </c>
      <c r="C2" s="401" t="s">
        <v>472</v>
      </c>
      <c r="D2" s="399" t="s">
        <v>52</v>
      </c>
      <c r="E2" s="390" t="s">
        <v>472</v>
      </c>
    </row>
    <row r="3" spans="1:5" ht="24.75" customHeight="1" thickBot="1">
      <c r="A3" s="394"/>
      <c r="B3" s="398"/>
      <c r="C3" s="402"/>
      <c r="D3" s="400"/>
      <c r="E3" s="391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220</v>
      </c>
      <c r="C5" s="289">
        <v>92100666</v>
      </c>
      <c r="D5" s="28" t="s">
        <v>53</v>
      </c>
      <c r="E5" s="67">
        <v>24525625</v>
      </c>
    </row>
    <row r="6" spans="1:5" ht="19.5" customHeight="1">
      <c r="A6" s="181" t="s">
        <v>4</v>
      </c>
      <c r="B6" s="161" t="s">
        <v>55</v>
      </c>
      <c r="C6" s="289">
        <v>10737894</v>
      </c>
      <c r="D6" s="29" t="s">
        <v>54</v>
      </c>
      <c r="E6" s="67">
        <v>4386712</v>
      </c>
    </row>
    <row r="7" spans="1:5" ht="19.5" customHeight="1">
      <c r="A7" s="181" t="s">
        <v>5</v>
      </c>
      <c r="B7" s="161" t="s">
        <v>140</v>
      </c>
      <c r="C7" s="289">
        <v>18080152</v>
      </c>
      <c r="D7" s="29" t="s">
        <v>56</v>
      </c>
      <c r="E7" s="67">
        <v>20756035</v>
      </c>
    </row>
    <row r="8" spans="1:5" ht="19.5" customHeight="1">
      <c r="A8" s="181" t="s">
        <v>6</v>
      </c>
      <c r="B8" s="182" t="s">
        <v>144</v>
      </c>
      <c r="C8" s="289"/>
      <c r="D8" s="29" t="s">
        <v>70</v>
      </c>
      <c r="E8" s="67">
        <v>6260000</v>
      </c>
    </row>
    <row r="9" spans="1:5" ht="19.5" customHeight="1">
      <c r="A9" s="181" t="s">
        <v>7</v>
      </c>
      <c r="B9" s="161" t="s">
        <v>221</v>
      </c>
      <c r="C9" s="289"/>
      <c r="D9" s="29" t="s">
        <v>457</v>
      </c>
      <c r="E9" s="67">
        <v>10275105</v>
      </c>
    </row>
    <row r="10" spans="1:5" ht="19.5" customHeight="1">
      <c r="A10" s="181" t="s">
        <v>8</v>
      </c>
      <c r="B10" s="161"/>
      <c r="C10" s="289"/>
      <c r="D10" s="29" t="s">
        <v>78</v>
      </c>
      <c r="E10" s="67">
        <v>3690618</v>
      </c>
    </row>
    <row r="11" spans="1:5" ht="19.5" customHeight="1">
      <c r="A11" s="181" t="s">
        <v>9</v>
      </c>
      <c r="B11" s="161"/>
      <c r="C11" s="289"/>
      <c r="D11" s="29" t="s">
        <v>456</v>
      </c>
      <c r="E11" s="67">
        <v>47512306</v>
      </c>
    </row>
    <row r="12" spans="1:5" ht="19.5" customHeight="1">
      <c r="A12" s="181" t="s">
        <v>10</v>
      </c>
      <c r="B12" s="161"/>
      <c r="C12" s="289"/>
      <c r="D12" s="298"/>
      <c r="E12" s="67"/>
    </row>
    <row r="13" spans="1:5" ht="19.5" customHeight="1" thickBot="1">
      <c r="A13" s="169" t="s">
        <v>11</v>
      </c>
      <c r="B13" s="170"/>
      <c r="C13" s="290"/>
      <c r="D13" s="299"/>
      <c r="E13" s="68"/>
    </row>
    <row r="14" spans="1:5" ht="19.5" customHeight="1" thickBot="1">
      <c r="A14" s="173" t="s">
        <v>12</v>
      </c>
      <c r="B14" s="174" t="s">
        <v>58</v>
      </c>
      <c r="C14" s="291">
        <f>SUM(C5:C13)</f>
        <v>120918712</v>
      </c>
      <c r="D14" s="300" t="s">
        <v>59</v>
      </c>
      <c r="E14" s="69">
        <f>SUM(E5:E13)</f>
        <v>117406401</v>
      </c>
    </row>
    <row r="15" spans="1:5" ht="19.5" customHeight="1">
      <c r="A15" s="187" t="s">
        <v>13</v>
      </c>
      <c r="B15" s="188" t="s">
        <v>222</v>
      </c>
      <c r="C15" s="292"/>
      <c r="D15" s="301" t="s">
        <v>226</v>
      </c>
      <c r="E15" s="71"/>
    </row>
    <row r="16" spans="1:5" ht="19.5" customHeight="1">
      <c r="A16" s="183" t="s">
        <v>14</v>
      </c>
      <c r="B16" s="162" t="s">
        <v>223</v>
      </c>
      <c r="C16" s="293"/>
      <c r="D16" s="298" t="s">
        <v>227</v>
      </c>
      <c r="E16" s="70"/>
    </row>
    <row r="17" spans="1:5" ht="19.5" customHeight="1">
      <c r="A17" s="183" t="s">
        <v>15</v>
      </c>
      <c r="B17" s="162" t="s">
        <v>151</v>
      </c>
      <c r="C17" s="293">
        <v>11146091</v>
      </c>
      <c r="D17" s="298" t="s">
        <v>169</v>
      </c>
      <c r="E17" s="70">
        <v>2096217</v>
      </c>
    </row>
    <row r="18" spans="1:5" ht="19.5" customHeight="1">
      <c r="A18" s="183" t="s">
        <v>16</v>
      </c>
      <c r="B18" s="162" t="s">
        <v>153</v>
      </c>
      <c r="C18" s="293">
        <v>1978794</v>
      </c>
      <c r="D18" s="298" t="s">
        <v>228</v>
      </c>
      <c r="E18" s="70"/>
    </row>
    <row r="19" spans="1:5" ht="19.5" customHeight="1">
      <c r="A19" s="183" t="s">
        <v>17</v>
      </c>
      <c r="B19" s="162" t="s">
        <v>229</v>
      </c>
      <c r="C19" s="293"/>
      <c r="D19" s="298" t="s">
        <v>230</v>
      </c>
      <c r="E19" s="70"/>
    </row>
    <row r="20" spans="1:5" ht="19.5" customHeight="1">
      <c r="A20" s="183" t="s">
        <v>18</v>
      </c>
      <c r="B20" s="162" t="s">
        <v>225</v>
      </c>
      <c r="C20" s="293"/>
      <c r="D20" s="298" t="s">
        <v>231</v>
      </c>
      <c r="E20" s="70"/>
    </row>
    <row r="21" spans="1:5" ht="19.5" customHeight="1">
      <c r="A21" s="183" t="s">
        <v>19</v>
      </c>
      <c r="B21" s="185"/>
      <c r="C21" s="293"/>
      <c r="D21" s="29"/>
      <c r="E21" s="70"/>
    </row>
    <row r="22" spans="1:5" ht="19.5" customHeight="1" thickBot="1">
      <c r="A22" s="184" t="s">
        <v>20</v>
      </c>
      <c r="B22" s="186"/>
      <c r="C22" s="294"/>
      <c r="D22" s="299"/>
      <c r="E22" s="72"/>
    </row>
    <row r="23" spans="1:5" ht="19.5" customHeight="1" thickBot="1">
      <c r="A23" s="173" t="s">
        <v>21</v>
      </c>
      <c r="B23" s="174" t="s">
        <v>216</v>
      </c>
      <c r="C23" s="295">
        <f>SUM(C15:C22)</f>
        <v>13124885</v>
      </c>
      <c r="D23" s="300" t="s">
        <v>215</v>
      </c>
      <c r="E23" s="74">
        <f>SUM(E15:E22)</f>
        <v>2096217</v>
      </c>
    </row>
    <row r="24" spans="1:5" ht="19.5" customHeight="1" thickBot="1">
      <c r="A24" s="173" t="s">
        <v>22</v>
      </c>
      <c r="B24" s="175" t="s">
        <v>103</v>
      </c>
      <c r="C24" s="296">
        <f>C14+C23</f>
        <v>134043597</v>
      </c>
      <c r="D24" s="30" t="s">
        <v>104</v>
      </c>
      <c r="E24" s="75">
        <f>E14+E23</f>
        <v>119502618</v>
      </c>
    </row>
    <row r="25" spans="3:5" s="81" customFormat="1" ht="27.75" customHeight="1" thickBot="1">
      <c r="C25" s="178"/>
      <c r="D25" s="180" t="s">
        <v>219</v>
      </c>
      <c r="E25" s="252">
        <f>C24-E24</f>
        <v>14540979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&amp;R&amp;"Arial,Dőlt"2.1. melléklet az 2/201. (05.10.)önkormányzati rendelethez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zoomScalePageLayoutView="120" workbookViewId="0" topLeftCell="A5">
      <selection activeCell="E25" sqref="E25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27.00390625" style="0" customWidth="1"/>
    <col min="5" max="5" width="13.7109375" style="21" customWidth="1"/>
    <col min="6" max="6" width="8.7109375" style="0" customWidth="1"/>
    <col min="7" max="7" width="15.7109375" style="0" customWidth="1"/>
  </cols>
  <sheetData>
    <row r="1" spans="1:5" ht="15" customHeight="1">
      <c r="A1" s="392" t="s">
        <v>49</v>
      </c>
      <c r="B1" s="395" t="s">
        <v>50</v>
      </c>
      <c r="C1" s="396"/>
      <c r="D1" s="297" t="s">
        <v>51</v>
      </c>
      <c r="E1" s="159"/>
    </row>
    <row r="2" spans="1:5" ht="15" customHeight="1">
      <c r="A2" s="393"/>
      <c r="B2" s="397" t="s">
        <v>52</v>
      </c>
      <c r="C2" s="401" t="s">
        <v>181</v>
      </c>
      <c r="D2" s="399" t="s">
        <v>52</v>
      </c>
      <c r="E2" s="390" t="s">
        <v>181</v>
      </c>
    </row>
    <row r="3" spans="1:5" ht="24.75" customHeight="1" thickBot="1">
      <c r="A3" s="394"/>
      <c r="B3" s="398"/>
      <c r="C3" s="402"/>
      <c r="D3" s="400"/>
      <c r="E3" s="391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97</v>
      </c>
      <c r="C5" s="302"/>
      <c r="D5" s="29" t="s">
        <v>72</v>
      </c>
      <c r="E5" s="67">
        <v>6576550</v>
      </c>
    </row>
    <row r="6" spans="1:5" ht="19.5" customHeight="1">
      <c r="A6" s="160" t="s">
        <v>4</v>
      </c>
      <c r="B6" s="161" t="s">
        <v>113</v>
      </c>
      <c r="C6" s="303"/>
      <c r="D6" s="29" t="s">
        <v>73</v>
      </c>
      <c r="E6" s="67">
        <v>21422587</v>
      </c>
    </row>
    <row r="7" spans="1:5" ht="19.5" customHeight="1">
      <c r="A7" s="160" t="s">
        <v>5</v>
      </c>
      <c r="B7" s="161" t="s">
        <v>84</v>
      </c>
      <c r="C7" s="303"/>
      <c r="D7" s="29" t="s">
        <v>90</v>
      </c>
      <c r="E7" s="67">
        <v>600000</v>
      </c>
    </row>
    <row r="8" spans="1:5" ht="19.5" customHeight="1">
      <c r="A8" s="160" t="s">
        <v>6</v>
      </c>
      <c r="B8" s="161" t="s">
        <v>482</v>
      </c>
      <c r="C8" s="303">
        <v>29400</v>
      </c>
      <c r="D8" s="29" t="s">
        <v>91</v>
      </c>
      <c r="E8" s="67"/>
    </row>
    <row r="9" spans="1:5" ht="19.5" customHeight="1">
      <c r="A9" s="160" t="s">
        <v>7</v>
      </c>
      <c r="B9" s="161" t="s">
        <v>98</v>
      </c>
      <c r="C9" s="303"/>
      <c r="D9" s="29" t="s">
        <v>99</v>
      </c>
      <c r="E9" s="67"/>
    </row>
    <row r="10" spans="1:5" ht="19.5" customHeight="1">
      <c r="A10" s="160" t="s">
        <v>8</v>
      </c>
      <c r="B10" s="161" t="s">
        <v>100</v>
      </c>
      <c r="C10" s="303"/>
      <c r="D10" s="29" t="s">
        <v>214</v>
      </c>
      <c r="E10" s="67"/>
    </row>
    <row r="11" spans="1:5" ht="19.5" customHeight="1">
      <c r="A11" s="160" t="s">
        <v>9</v>
      </c>
      <c r="B11" s="161" t="s">
        <v>467</v>
      </c>
      <c r="C11" s="303">
        <v>9601601</v>
      </c>
      <c r="D11" s="29" t="s">
        <v>105</v>
      </c>
      <c r="E11" s="67"/>
    </row>
    <row r="12" spans="1:5" ht="19.5" customHeight="1">
      <c r="A12" s="160" t="s">
        <v>10</v>
      </c>
      <c r="B12" s="161" t="s">
        <v>481</v>
      </c>
      <c r="C12" s="303">
        <v>3883998</v>
      </c>
      <c r="D12" s="298" t="s">
        <v>57</v>
      </c>
      <c r="E12" s="67"/>
    </row>
    <row r="13" spans="1:5" ht="19.5" customHeight="1" thickBot="1">
      <c r="A13" s="169" t="s">
        <v>11</v>
      </c>
      <c r="B13" s="170" t="s">
        <v>101</v>
      </c>
      <c r="C13" s="304">
        <v>543159</v>
      </c>
      <c r="D13" s="299"/>
      <c r="E13" s="68"/>
    </row>
    <row r="14" spans="1:5" ht="19.5" customHeight="1" thickBot="1">
      <c r="A14" s="173" t="s">
        <v>12</v>
      </c>
      <c r="B14" s="174" t="s">
        <v>58</v>
      </c>
      <c r="C14" s="305">
        <f>SUM(C5:C13)</f>
        <v>14058158</v>
      </c>
      <c r="D14" s="300" t="s">
        <v>59</v>
      </c>
      <c r="E14" s="69">
        <f>SUM(E5:E13)</f>
        <v>28599137</v>
      </c>
    </row>
    <row r="15" spans="1:5" ht="19.5" customHeight="1">
      <c r="A15" s="171" t="s">
        <v>13</v>
      </c>
      <c r="B15" s="172" t="s">
        <v>217</v>
      </c>
      <c r="C15" s="306"/>
      <c r="D15" s="301" t="s">
        <v>60</v>
      </c>
      <c r="E15" s="71"/>
    </row>
    <row r="16" spans="1:5" ht="19.5" customHeight="1">
      <c r="A16" s="176" t="s">
        <v>14</v>
      </c>
      <c r="B16" s="162" t="s">
        <v>61</v>
      </c>
      <c r="C16" s="307"/>
      <c r="D16" s="298" t="s">
        <v>94</v>
      </c>
      <c r="E16" s="70"/>
    </row>
    <row r="17" spans="1:5" ht="19.5" customHeight="1">
      <c r="A17" s="176" t="s">
        <v>15</v>
      </c>
      <c r="B17" s="162" t="s">
        <v>86</v>
      </c>
      <c r="C17" s="307"/>
      <c r="D17" s="298" t="s">
        <v>93</v>
      </c>
      <c r="E17" s="70"/>
    </row>
    <row r="18" spans="1:5" ht="19.5" customHeight="1">
      <c r="A18" s="176" t="s">
        <v>16</v>
      </c>
      <c r="B18" s="162" t="s">
        <v>87</v>
      </c>
      <c r="C18" s="307"/>
      <c r="D18" s="298" t="s">
        <v>62</v>
      </c>
      <c r="E18" s="70"/>
    </row>
    <row r="19" spans="1:5" ht="19.5" customHeight="1">
      <c r="A19" s="176" t="s">
        <v>17</v>
      </c>
      <c r="B19" s="162" t="s">
        <v>85</v>
      </c>
      <c r="C19" s="307"/>
      <c r="D19" s="298" t="s">
        <v>63</v>
      </c>
      <c r="E19" s="70"/>
    </row>
    <row r="20" spans="1:5" ht="19.5" customHeight="1">
      <c r="A20" s="176" t="s">
        <v>18</v>
      </c>
      <c r="B20" s="162" t="s">
        <v>102</v>
      </c>
      <c r="C20" s="307"/>
      <c r="D20" s="298" t="s">
        <v>95</v>
      </c>
      <c r="E20" s="70"/>
    </row>
    <row r="21" spans="1:5" ht="19.5" customHeight="1">
      <c r="A21" s="176" t="s">
        <v>19</v>
      </c>
      <c r="B21" s="162" t="s">
        <v>64</v>
      </c>
      <c r="C21" s="307"/>
      <c r="D21" s="29" t="s">
        <v>65</v>
      </c>
      <c r="E21" s="70"/>
    </row>
    <row r="22" spans="1:5" ht="19.5" customHeight="1" thickBot="1">
      <c r="A22" s="177" t="s">
        <v>20</v>
      </c>
      <c r="B22" s="170" t="s">
        <v>88</v>
      </c>
      <c r="C22" s="304"/>
      <c r="D22" s="299" t="s">
        <v>96</v>
      </c>
      <c r="E22" s="72"/>
    </row>
    <row r="23" spans="1:5" ht="19.5" customHeight="1" thickBot="1">
      <c r="A23" s="173" t="s">
        <v>21</v>
      </c>
      <c r="B23" s="174" t="s">
        <v>216</v>
      </c>
      <c r="C23" s="305"/>
      <c r="D23" s="300" t="s">
        <v>215</v>
      </c>
      <c r="E23" s="74"/>
    </row>
    <row r="24" spans="1:5" ht="19.5" customHeight="1" thickBot="1">
      <c r="A24" s="173" t="s">
        <v>22</v>
      </c>
      <c r="B24" s="175" t="s">
        <v>103</v>
      </c>
      <c r="C24" s="179">
        <f>C14+C23</f>
        <v>14058158</v>
      </c>
      <c r="D24" s="30" t="s">
        <v>104</v>
      </c>
      <c r="E24" s="75">
        <f>+E14+E23</f>
        <v>28599137</v>
      </c>
    </row>
    <row r="25" spans="3:5" s="81" customFormat="1" ht="27.75" customHeight="1" thickBot="1">
      <c r="C25" s="178"/>
      <c r="D25" s="180" t="s">
        <v>218</v>
      </c>
      <c r="E25" s="252">
        <v>-22794456</v>
      </c>
    </row>
    <row r="26" ht="12.75">
      <c r="E26" s="372"/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&amp;R&amp;"Arial,Dőlt"2.2. melléklet a 2/2018. (05.10.)önkormányzati rendelethez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5" t="s">
        <v>0</v>
      </c>
      <c r="B1" s="407" t="s">
        <v>25</v>
      </c>
      <c r="C1" s="409" t="s">
        <v>181</v>
      </c>
    </row>
    <row r="2" spans="1:3" ht="27.75" customHeight="1" thickBot="1">
      <c r="A2" s="406"/>
      <c r="B2" s="408"/>
      <c r="C2" s="410"/>
    </row>
    <row r="3" spans="1:3" s="3" customFormat="1" ht="15" customHeight="1" thickBot="1">
      <c r="A3" s="308" t="s">
        <v>3</v>
      </c>
      <c r="B3" s="16" t="s">
        <v>4</v>
      </c>
      <c r="C3" s="309" t="s">
        <v>5</v>
      </c>
    </row>
    <row r="4" spans="1:3" ht="24.75" customHeight="1">
      <c r="A4" s="246" t="s">
        <v>3</v>
      </c>
      <c r="B4" s="6" t="s">
        <v>111</v>
      </c>
      <c r="C4" s="310">
        <v>9837500</v>
      </c>
    </row>
    <row r="5" spans="1:3" ht="24.75" customHeight="1">
      <c r="A5" s="247" t="s">
        <v>4</v>
      </c>
      <c r="B5" s="17" t="s">
        <v>26</v>
      </c>
      <c r="C5" s="311"/>
    </row>
    <row r="6" spans="1:3" ht="24.75" customHeight="1">
      <c r="A6" s="246" t="s">
        <v>5</v>
      </c>
      <c r="B6" s="79" t="s">
        <v>112</v>
      </c>
      <c r="C6" s="311"/>
    </row>
    <row r="7" spans="1:3" s="1" customFormat="1" ht="24.75" customHeight="1">
      <c r="A7" s="312" t="s">
        <v>6</v>
      </c>
      <c r="B7" s="18" t="s">
        <v>27</v>
      </c>
      <c r="C7" s="313"/>
    </row>
    <row r="8" spans="1:3" ht="24.75" customHeight="1">
      <c r="A8" s="246" t="s">
        <v>7</v>
      </c>
      <c r="B8" s="17" t="s">
        <v>28</v>
      </c>
      <c r="C8" s="311"/>
    </row>
    <row r="9" spans="1:3" ht="24.75" customHeight="1">
      <c r="A9" s="247" t="s">
        <v>8</v>
      </c>
      <c r="B9" s="17" t="s">
        <v>29</v>
      </c>
      <c r="C9" s="311"/>
    </row>
    <row r="10" spans="1:3" ht="24.75" customHeight="1" thickBot="1">
      <c r="A10" s="246" t="s">
        <v>9</v>
      </c>
      <c r="B10" s="17" t="s">
        <v>30</v>
      </c>
      <c r="C10" s="311"/>
    </row>
    <row r="11" spans="1:3" s="12" customFormat="1" ht="24.75" customHeight="1" thickBot="1">
      <c r="A11" s="403" t="s">
        <v>23</v>
      </c>
      <c r="B11" s="404"/>
      <c r="C11" s="314">
        <f>SUM(C4:C10)</f>
        <v>9837500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&amp;C&amp;12Saját bevételek részletezése az adósságot keletkeztető ügyletbőlszármazó tárgyévi fizetési kötelezettség megállapításához2018.&amp;R&amp;"Arial,Dőlt"3. melléklet a 2/2017. (02.24.)önkormányzati rendelethez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28">
      <selection activeCell="C21" sqref="C21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3" t="s">
        <v>31</v>
      </c>
      <c r="B1" s="414"/>
      <c r="C1" s="419" t="s">
        <v>418</v>
      </c>
    </row>
    <row r="2" spans="1:3" ht="27.75" customHeight="1">
      <c r="A2" s="415"/>
      <c r="B2" s="416"/>
      <c r="C2" s="420"/>
    </row>
    <row r="3" spans="1:3" s="3" customFormat="1" ht="15" customHeight="1" thickBot="1">
      <c r="A3" s="417" t="s">
        <v>3</v>
      </c>
      <c r="B3" s="418"/>
      <c r="C3" s="245" t="s">
        <v>4</v>
      </c>
    </row>
    <row r="4" spans="1:3" ht="12.75">
      <c r="A4" s="246" t="s">
        <v>187</v>
      </c>
      <c r="B4" s="76" t="s">
        <v>107</v>
      </c>
      <c r="C4" s="91">
        <v>5000000</v>
      </c>
    </row>
    <row r="5" spans="1:3" ht="12.75">
      <c r="A5" s="247" t="s">
        <v>188</v>
      </c>
      <c r="B5" s="76" t="s">
        <v>108</v>
      </c>
      <c r="C5" s="91">
        <f>SUM(C6:C11)</f>
        <v>10390542</v>
      </c>
    </row>
    <row r="6" spans="1:3" s="151" customFormat="1" ht="12.75">
      <c r="A6" s="248"/>
      <c r="B6" s="153" t="s">
        <v>182</v>
      </c>
      <c r="C6" s="242">
        <v>3735250</v>
      </c>
    </row>
    <row r="7" spans="1:3" s="151" customFormat="1" ht="12.75">
      <c r="A7" s="248"/>
      <c r="B7" s="153" t="s">
        <v>183</v>
      </c>
      <c r="C7" s="242">
        <v>3840000</v>
      </c>
    </row>
    <row r="8" spans="1:3" s="151" customFormat="1" ht="12.75">
      <c r="A8" s="248"/>
      <c r="B8" s="153" t="s">
        <v>184</v>
      </c>
      <c r="C8" s="242">
        <v>494592</v>
      </c>
    </row>
    <row r="9" spans="1:3" s="151" customFormat="1" ht="12.75">
      <c r="A9" s="248"/>
      <c r="B9" s="153" t="s">
        <v>185</v>
      </c>
      <c r="C9" s="242">
        <v>1135000</v>
      </c>
    </row>
    <row r="10" spans="1:3" s="151" customFormat="1" ht="12.75">
      <c r="A10" s="248" t="s">
        <v>189</v>
      </c>
      <c r="B10" s="153" t="s">
        <v>468</v>
      </c>
      <c r="C10" s="242">
        <v>1170400</v>
      </c>
    </row>
    <row r="11" spans="1:3" s="151" customFormat="1" ht="12.75">
      <c r="A11" s="248" t="s">
        <v>190</v>
      </c>
      <c r="B11" s="153" t="s">
        <v>186</v>
      </c>
      <c r="C11" s="242">
        <v>15300</v>
      </c>
    </row>
    <row r="12" spans="1:3" ht="12.75">
      <c r="A12" s="246" t="s">
        <v>191</v>
      </c>
      <c r="B12" s="83" t="s">
        <v>454</v>
      </c>
      <c r="C12" s="91">
        <v>6399064</v>
      </c>
    </row>
    <row r="13" spans="1:3" ht="12.75">
      <c r="A13" s="247" t="s">
        <v>192</v>
      </c>
      <c r="B13" s="83" t="s">
        <v>452</v>
      </c>
      <c r="C13" s="91"/>
    </row>
    <row r="14" spans="1:3" s="156" customFormat="1" ht="27.75" customHeight="1">
      <c r="A14" s="249" t="s">
        <v>193</v>
      </c>
      <c r="B14" s="155" t="s">
        <v>194</v>
      </c>
      <c r="C14" s="243">
        <f>C4+C5+C12+C13</f>
        <v>21789606</v>
      </c>
    </row>
    <row r="15" spans="1:3" ht="12" customHeight="1">
      <c r="A15" s="246" t="s">
        <v>195</v>
      </c>
      <c r="B15" s="154" t="s">
        <v>213</v>
      </c>
      <c r="C15" s="91">
        <v>17961600</v>
      </c>
    </row>
    <row r="16" spans="1:3" ht="12.75">
      <c r="A16" s="246" t="s">
        <v>196</v>
      </c>
      <c r="B16" s="83" t="s">
        <v>106</v>
      </c>
      <c r="C16" s="91">
        <v>2451000</v>
      </c>
    </row>
    <row r="17" spans="1:3" ht="12.75">
      <c r="A17" s="246" t="s">
        <v>455</v>
      </c>
      <c r="B17" s="83" t="s">
        <v>197</v>
      </c>
      <c r="C17" s="91"/>
    </row>
    <row r="18" spans="1:3" s="156" customFormat="1" ht="27.75" customHeight="1">
      <c r="A18" s="249" t="s">
        <v>198</v>
      </c>
      <c r="B18" s="155" t="s">
        <v>199</v>
      </c>
      <c r="C18" s="243">
        <f>SUM(C15:C17)</f>
        <v>20412600</v>
      </c>
    </row>
    <row r="19" spans="1:3" ht="12.75">
      <c r="A19" s="246" t="s">
        <v>200</v>
      </c>
      <c r="B19" s="83" t="s">
        <v>201</v>
      </c>
      <c r="C19" s="91">
        <v>6260000</v>
      </c>
    </row>
    <row r="20" spans="1:3" ht="12.75">
      <c r="A20" s="246" t="s">
        <v>202</v>
      </c>
      <c r="B20" s="83" t="s">
        <v>203</v>
      </c>
      <c r="C20" s="91">
        <v>4261592</v>
      </c>
    </row>
    <row r="21" spans="1:3" ht="12.75">
      <c r="A21" s="246" t="s">
        <v>204</v>
      </c>
      <c r="B21" s="83" t="s">
        <v>205</v>
      </c>
      <c r="C21" s="91">
        <v>7266234</v>
      </c>
    </row>
    <row r="22" spans="1:3" s="156" customFormat="1" ht="27.75" customHeight="1">
      <c r="A22" s="250" t="s">
        <v>206</v>
      </c>
      <c r="B22" s="158" t="s">
        <v>207</v>
      </c>
      <c r="C22" s="244">
        <f>SUM(C19:C21)</f>
        <v>17787826</v>
      </c>
    </row>
    <row r="23" spans="1:3" ht="12.75">
      <c r="A23" s="246" t="s">
        <v>209</v>
      </c>
      <c r="B23" s="83" t="s">
        <v>210</v>
      </c>
      <c r="C23" s="91">
        <v>1800000</v>
      </c>
    </row>
    <row r="24" spans="1:3" s="156" customFormat="1" ht="27.75" customHeight="1">
      <c r="A24" s="250" t="s">
        <v>208</v>
      </c>
      <c r="B24" s="155" t="s">
        <v>211</v>
      </c>
      <c r="C24" s="243">
        <f>C23</f>
        <v>1800000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11" t="s">
        <v>212</v>
      </c>
      <c r="B26" s="412"/>
      <c r="C26" s="252">
        <f>C14+C18+C22+C24</f>
        <v>61790032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2018. évi normatív hozzájárulások jogcímenként&amp;R&amp;"Arial,Dőlt"4. melléklet a 2/2017. (02.24.)önkormányzati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5" t="s">
        <v>80</v>
      </c>
      <c r="B1" s="426"/>
      <c r="C1" s="362" t="s">
        <v>181</v>
      </c>
    </row>
    <row r="2" spans="1:3" ht="13.5" thickBot="1">
      <c r="A2" s="427">
        <v>1</v>
      </c>
      <c r="B2" s="428"/>
      <c r="C2" s="363">
        <v>2</v>
      </c>
    </row>
    <row r="3" spans="1:3" ht="12.75">
      <c r="A3" s="429" t="s">
        <v>469</v>
      </c>
      <c r="B3" s="430"/>
      <c r="C3" s="315">
        <v>36936942</v>
      </c>
    </row>
    <row r="4" spans="1:3" ht="12.75" customHeight="1">
      <c r="A4" s="152"/>
      <c r="B4" s="359"/>
      <c r="C4" s="315"/>
    </row>
    <row r="5" spans="1:3" ht="12.75" customHeight="1">
      <c r="A5" s="423" t="s">
        <v>453</v>
      </c>
      <c r="B5" s="424"/>
      <c r="C5" s="315"/>
    </row>
    <row r="6" spans="1:3" ht="12.75" customHeight="1">
      <c r="A6" s="152"/>
      <c r="B6" s="360"/>
      <c r="C6" s="316"/>
    </row>
    <row r="7" spans="1:3" ht="12.75" customHeight="1">
      <c r="A7" s="423" t="s">
        <v>180</v>
      </c>
      <c r="B7" s="424"/>
      <c r="C7" s="316"/>
    </row>
    <row r="8" spans="1:3" ht="13.5" thickBot="1">
      <c r="A8" s="152"/>
      <c r="B8" s="361"/>
      <c r="C8" s="316"/>
    </row>
    <row r="9" spans="1:3" ht="13.5" thickBot="1">
      <c r="A9" s="421" t="s">
        <v>81</v>
      </c>
      <c r="B9" s="422"/>
      <c r="C9" s="364">
        <f>SUM(C3:C8)</f>
        <v>36936942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beruházásonként2018.&amp;R&amp;"Arial,Dőlt"5. melléklet a 2/2017. (02.24.)önkormányzati rendelethez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A3" sqref="A3:B3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5" t="s">
        <v>179</v>
      </c>
      <c r="B1" s="426"/>
      <c r="C1" s="362" t="s">
        <v>181</v>
      </c>
    </row>
    <row r="2" spans="1:3" ht="13.5" thickBot="1">
      <c r="A2" s="427">
        <v>1</v>
      </c>
      <c r="B2" s="428"/>
      <c r="C2" s="363">
        <v>2</v>
      </c>
    </row>
    <row r="3" spans="1:3" ht="12.75">
      <c r="A3" s="429" t="s">
        <v>470</v>
      </c>
      <c r="B3" s="430"/>
      <c r="C3" s="315">
        <v>3810000</v>
      </c>
    </row>
    <row r="4" spans="1:3" ht="12.75" customHeight="1">
      <c r="A4" s="152"/>
      <c r="B4" s="359"/>
      <c r="C4" s="315"/>
    </row>
    <row r="5" spans="1:3" ht="13.5" customHeight="1">
      <c r="A5" s="423" t="s">
        <v>453</v>
      </c>
      <c r="B5" s="424"/>
      <c r="C5" s="315"/>
    </row>
    <row r="6" spans="1:3" ht="12.75">
      <c r="A6" s="152"/>
      <c r="B6" s="360"/>
      <c r="C6" s="316"/>
    </row>
    <row r="7" spans="1:3" ht="12.75">
      <c r="A7" s="423" t="s">
        <v>180</v>
      </c>
      <c r="B7" s="424"/>
      <c r="C7" s="316"/>
    </row>
    <row r="8" spans="1:3" ht="13.5" thickBot="1">
      <c r="A8" s="152"/>
      <c r="B8" s="361"/>
      <c r="C8" s="316"/>
    </row>
    <row r="9" spans="1:3" ht="13.5" thickBot="1">
      <c r="A9" s="421" t="s">
        <v>81</v>
      </c>
      <c r="B9" s="422"/>
      <c r="C9" s="364">
        <f>SUM(C3:C8)</f>
        <v>3810000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felújításonként2018.&amp;R&amp;"Arial,Dőlt"6. melléklet a 2/2017. (02.24.)önkormányzati rendelethez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view="pageLayout" workbookViewId="0" topLeftCell="A1">
      <selection activeCell="I11" sqref="I11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5" t="s">
        <v>0</v>
      </c>
      <c r="B1" s="407" t="s">
        <v>1</v>
      </c>
      <c r="C1" s="407" t="s">
        <v>2</v>
      </c>
      <c r="D1" s="409" t="s">
        <v>181</v>
      </c>
    </row>
    <row r="2" spans="1:4" ht="27.75" customHeight="1" thickBot="1">
      <c r="A2" s="406"/>
      <c r="B2" s="408"/>
      <c r="C2" s="408"/>
      <c r="D2" s="410"/>
    </row>
    <row r="3" spans="1:4" ht="15" customHeight="1">
      <c r="A3" s="148" t="s">
        <v>3</v>
      </c>
      <c r="B3" s="105" t="s">
        <v>176</v>
      </c>
      <c r="C3" s="6" t="s">
        <v>24</v>
      </c>
      <c r="D3" s="93">
        <v>700000</v>
      </c>
    </row>
    <row r="4" spans="1:4" ht="15" customHeight="1">
      <c r="A4" s="149" t="s">
        <v>4</v>
      </c>
      <c r="B4" s="17" t="s">
        <v>177</v>
      </c>
      <c r="C4" s="5" t="s">
        <v>24</v>
      </c>
      <c r="D4" s="91">
        <v>100000</v>
      </c>
    </row>
    <row r="5" spans="1:4" ht="15" customHeight="1">
      <c r="A5" s="149" t="s">
        <v>6</v>
      </c>
      <c r="B5" s="17" t="s">
        <v>178</v>
      </c>
      <c r="C5" s="5" t="s">
        <v>24</v>
      </c>
      <c r="D5" s="91">
        <v>75000</v>
      </c>
    </row>
    <row r="6" spans="1:4" ht="15" customHeight="1">
      <c r="A6" s="149" t="s">
        <v>7</v>
      </c>
      <c r="B6" s="17" t="s">
        <v>458</v>
      </c>
      <c r="C6" s="17" t="s">
        <v>24</v>
      </c>
      <c r="D6" s="91">
        <v>255000</v>
      </c>
    </row>
    <row r="7" spans="1:4" ht="15" customHeight="1">
      <c r="A7" s="247" t="s">
        <v>8</v>
      </c>
      <c r="B7" s="17" t="s">
        <v>459</v>
      </c>
      <c r="C7" s="5" t="s">
        <v>24</v>
      </c>
      <c r="D7" s="91">
        <v>81500</v>
      </c>
    </row>
    <row r="8" spans="1:4" ht="15" customHeight="1">
      <c r="A8" s="247" t="s">
        <v>9</v>
      </c>
      <c r="B8" s="17" t="s">
        <v>460</v>
      </c>
      <c r="C8" s="5" t="s">
        <v>24</v>
      </c>
      <c r="D8" s="91">
        <v>80000</v>
      </c>
    </row>
    <row r="9" spans="1:4" ht="15" customHeight="1">
      <c r="A9" s="247" t="s">
        <v>10</v>
      </c>
      <c r="B9" s="17" t="s">
        <v>471</v>
      </c>
      <c r="C9" s="5" t="s">
        <v>24</v>
      </c>
      <c r="D9" s="91">
        <v>58500</v>
      </c>
    </row>
    <row r="10" spans="1:4" ht="15" customHeight="1" thickBot="1">
      <c r="A10" s="247" t="s">
        <v>11</v>
      </c>
      <c r="B10" s="5"/>
      <c r="C10" s="5"/>
      <c r="D10" s="91"/>
    </row>
    <row r="11" spans="1:4" s="12" customFormat="1" ht="15" customHeight="1" thickBot="1">
      <c r="A11" s="94" t="s">
        <v>23</v>
      </c>
      <c r="B11" s="95"/>
      <c r="C11" s="150"/>
      <c r="D11" s="97">
        <f>SUM(D3:D10)</f>
        <v>1350000</v>
      </c>
    </row>
    <row r="14" ht="12.75">
      <c r="B14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&amp;C&amp;12Céljelleggel nyújtott támogatások 2018.&amp;R&amp;"Arial,Dőlt"7. melléklet a 2/2017. (02.24.)önkormányzati rendelethez ft 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Lakone Magdi</cp:lastModifiedBy>
  <cp:lastPrinted>2019-01-29T10:34:28Z</cp:lastPrinted>
  <dcterms:created xsi:type="dcterms:W3CDTF">2012-01-30T08:50:59Z</dcterms:created>
  <dcterms:modified xsi:type="dcterms:W3CDTF">2019-01-29T11:26:19Z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